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黎明</author>
  </authors>
  <commentList>
    <comment ref="G21" authorId="0">
      <text>
        <r>
          <rPr>
            <sz val="9"/>
            <rFont val="宋体"/>
            <family val="0"/>
          </rPr>
          <t>admin:
简单的HTML+CSS</t>
        </r>
      </text>
    </comment>
    <comment ref="G22" authorId="1">
      <text>
        <r>
          <rPr>
            <b/>
            <sz val="9"/>
            <rFont val="宋体"/>
            <family val="0"/>
          </rPr>
          <t>新增基础课，主要内容为色彩构成、平面构成（待定）</t>
        </r>
      </text>
    </comment>
  </commentList>
</comments>
</file>

<file path=xl/sharedStrings.xml><?xml version="1.0" encoding="utf-8"?>
<sst xmlns="http://schemas.openxmlformats.org/spreadsheetml/2006/main" count="127" uniqueCount="109">
  <si>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</si>
  <si>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</si>
  <si>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</si>
  <si>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</si>
  <si>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</si>
  <si>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</si>
  <si>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</si>
  <si>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</si>
  <si>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</si>
  <si>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</si>
  <si>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</si>
  <si>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</si>
  <si>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</si>
  <si>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</si>
  <si>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</si>
  <si>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</si>
  <si>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</si>
  <si>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</si>
  <si>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</si>
  <si>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</si>
  <si>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</si>
  <si>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</si>
  <si>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</si>
  <si>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 xml:space="preserve">思想道德修养与法律基础
（Moral Education and Foundation Law）
</t>
  </si>
  <si>
    <t>教学模块</t>
  </si>
  <si>
    <t>0320007</t>
  </si>
  <si>
    <t>课堂教学</t>
  </si>
  <si>
    <t>实践教学项目</t>
  </si>
  <si>
    <t>（单独设置项目）</t>
  </si>
  <si>
    <t>小计</t>
  </si>
  <si>
    <t>单项技能模块(专业必修课)</t>
  </si>
  <si>
    <t>课程类别</t>
  </si>
  <si>
    <t>实践教学</t>
  </si>
  <si>
    <t>必修课</t>
  </si>
  <si>
    <t>各类课程学时分配表（附表二）</t>
  </si>
  <si>
    <t>专业群平台课程(必修)</t>
  </si>
  <si>
    <t>小计</t>
  </si>
  <si>
    <t>小计</t>
  </si>
  <si>
    <t>心理健康教育与训练（Mental Health Education and Training)</t>
  </si>
  <si>
    <t>附件2：专业教学进度安排表(附表一、二)</t>
  </si>
  <si>
    <t>大学生职业生涯与创新创业指导（Career Development And Guide to Occupation）</t>
  </si>
  <si>
    <t>创新创业（社会实践）活动</t>
  </si>
  <si>
    <t>小计</t>
  </si>
  <si>
    <t>专业能力拓展模块（专业选修课）</t>
  </si>
  <si>
    <t>课程类型</t>
  </si>
  <si>
    <t>基本素质与能力）</t>
  </si>
  <si>
    <t>公共基础课程（必修课）</t>
  </si>
  <si>
    <t>专业（技能）课程</t>
  </si>
  <si>
    <r>
      <t>毛泽东思想和中国特色社会主义理论概论（</t>
    </r>
    <r>
      <rPr>
        <sz val="7"/>
        <rFont val="Times New Roman"/>
        <family val="1"/>
      </rPr>
      <t>Introduction to Mao Zedong Thought, and Chinese characteristic socialism theory system</t>
    </r>
    <r>
      <rPr>
        <sz val="7"/>
        <rFont val="宋体"/>
        <family val="0"/>
      </rPr>
      <t>）</t>
    </r>
  </si>
  <si>
    <r>
      <t>形势与政策（</t>
    </r>
    <r>
      <rPr>
        <sz val="7"/>
        <rFont val="Times New Roman"/>
        <family val="1"/>
      </rPr>
      <t>Situation and Policy</t>
    </r>
    <r>
      <rPr>
        <sz val="7"/>
        <rFont val="宋体"/>
        <family val="0"/>
      </rPr>
      <t>）</t>
    </r>
  </si>
  <si>
    <r>
      <t>国学精粹（</t>
    </r>
    <r>
      <rPr>
        <sz val="7"/>
        <rFont val="Times New Roman"/>
        <family val="1"/>
      </rPr>
      <t>Sinology</t>
    </r>
    <r>
      <rPr>
        <sz val="7"/>
        <rFont val="宋体"/>
        <family val="0"/>
      </rPr>
      <t>）</t>
    </r>
  </si>
  <si>
    <t xml:space="preserve">体育（Physical Education） </t>
  </si>
  <si>
    <t>扩展能力模块</t>
  </si>
  <si>
    <t>公共选修课（小计）</t>
  </si>
  <si>
    <t>4320004</t>
  </si>
  <si>
    <t>军事理论（Entrance Education and Military Training）</t>
  </si>
  <si>
    <t>军事技能训练</t>
  </si>
  <si>
    <t>学分</t>
  </si>
  <si>
    <t>总学时/学分</t>
  </si>
  <si>
    <t>公共基础课</t>
  </si>
  <si>
    <t>专业（技能）课</t>
  </si>
  <si>
    <t>学时</t>
  </si>
  <si>
    <t>公共基础课</t>
  </si>
  <si>
    <t>1、2</t>
  </si>
  <si>
    <t>在2个学期内完成</t>
  </si>
  <si>
    <t>1、2、3</t>
  </si>
  <si>
    <t>0620064</t>
  </si>
  <si>
    <t>综合技能模块（专业必修课）</t>
  </si>
  <si>
    <t>计算机网络基础</t>
  </si>
  <si>
    <t>JAVA语言程序设计（JAVA Programming）</t>
  </si>
  <si>
    <t>数据库原理及应用</t>
  </si>
  <si>
    <t>平面构成(Plane Composition)</t>
  </si>
  <si>
    <t>信息技术应用基础</t>
  </si>
  <si>
    <t>图形图像处理</t>
  </si>
  <si>
    <t>前端设计技术(Front-end Design Technology)</t>
  </si>
  <si>
    <t>前端交互技术(Front-end Interaction Technology)</t>
  </si>
  <si>
    <t>**</t>
  </si>
  <si>
    <t>0620692</t>
  </si>
  <si>
    <t>Html5前端开发综合实训</t>
  </si>
  <si>
    <t>2220002</t>
  </si>
  <si>
    <t>交际与口才</t>
  </si>
  <si>
    <t xml:space="preserve">0920251 </t>
  </si>
  <si>
    <t>0220007</t>
  </si>
  <si>
    <t>0220003</t>
  </si>
  <si>
    <t>0220009</t>
  </si>
  <si>
    <t>4020001</t>
  </si>
  <si>
    <t>4320010</t>
  </si>
  <si>
    <t>0620468</t>
  </si>
  <si>
    <t>0620204</t>
  </si>
  <si>
    <t>0620186</t>
  </si>
  <si>
    <t>0620167</t>
  </si>
  <si>
    <t>0620739</t>
  </si>
  <si>
    <t>0620518</t>
  </si>
  <si>
    <t>0620703</t>
  </si>
  <si>
    <t>0620639</t>
  </si>
  <si>
    <t>0620675</t>
  </si>
  <si>
    <t>0620514</t>
  </si>
  <si>
    <t>WEB前端开发技术  (Technology for Web Front-end Development )</t>
  </si>
  <si>
    <t>0620560</t>
  </si>
  <si>
    <t>Linux操作系统</t>
  </si>
  <si>
    <t>0620606</t>
  </si>
  <si>
    <t>计算机应用职业资格认证课程</t>
  </si>
  <si>
    <t>0620592</t>
  </si>
  <si>
    <t>Html5移动端开发</t>
  </si>
  <si>
    <t>网页设计与制作(Web Page Design And Production)</t>
  </si>
  <si>
    <t>移动应用开发技术(Technology for Mobile Application Development)</t>
  </si>
  <si>
    <t>PHP动态网站开发</t>
  </si>
  <si>
    <t>毕业（顶岗）实习与毕业论文（设计、实习报告）</t>
  </si>
  <si>
    <r>
      <t xml:space="preserve">说明：1、*为职业素养核心课程；    2、**为专业技能核心课程；    3、▲为“教学做一体化”课程；   4、“√”为考试周课程；      </t>
    </r>
    <r>
      <rPr>
        <sz val="7"/>
        <rFont val="宋体"/>
        <family val="0"/>
      </rPr>
      <t>5、《大学生职业生涯与创新创业指导》课程课外实践另外安排1学分，</t>
    </r>
    <r>
      <rPr>
        <sz val="7"/>
        <rFont val="宋体"/>
        <family val="0"/>
      </rPr>
      <t>18学时；6.《心理健康教育与训练》课外学习实践另外安排1学分，18学时；</t>
    </r>
    <r>
      <rPr>
        <sz val="7"/>
        <rFont val="宋体"/>
        <family val="0"/>
      </rPr>
      <t>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</si>
</sst>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7"/>
      <color indexed="10"/>
      <name val="宋体"/>
      <family val="0"/>
    </font>
    <font>
      <sz val="6"/>
      <color indexed="8"/>
      <name val="Times New Roman"/>
      <family val="1"/>
    </font>
    <font>
      <sz val="9"/>
      <name val="等线"/>
      <family val="0"/>
    </font>
    <font>
      <sz val="6"/>
      <color indexed="8"/>
      <name val="宋体"/>
      <family val="0"/>
    </font>
    <font>
      <sz val="4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6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wrapText="1"/>
    </xf>
    <xf numFmtId="186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93" fontId="9" fillId="34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8" fillId="0" borderId="11" xfId="0" applyNumberFormat="1" applyFont="1" applyBorder="1" applyAlignment="1" quotePrefix="1">
      <alignment horizontal="center" vertical="center" wrapText="1"/>
    </xf>
    <xf numFmtId="193" fontId="7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wrapText="1"/>
    </xf>
    <xf numFmtId="0" fontId="7" fillId="0" borderId="20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 shrinkToFi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38" borderId="1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="110" zoomScaleNormal="110" zoomScalePageLayoutView="0" workbookViewId="0" topLeftCell="A22">
      <selection activeCell="A36" sqref="A36:Z36"/>
    </sheetView>
  </sheetViews>
  <sheetFormatPr defaultColWidth="9.00390625" defaultRowHeight="14.25"/>
  <cols>
    <col min="1" max="1" width="3.00390625" style="0" customWidth="1"/>
    <col min="2" max="2" width="5.50390625" style="0" customWidth="1"/>
    <col min="3" max="3" width="6.125" style="0" customWidth="1"/>
    <col min="4" max="4" width="1.875" style="0" hidden="1" customWidth="1"/>
    <col min="5" max="5" width="1.875" style="0" customWidth="1"/>
    <col min="6" max="6" width="5.875" style="0" customWidth="1"/>
    <col min="7" max="7" width="29.50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4" width="4.125" style="0" customWidth="1"/>
    <col min="15" max="15" width="3.625" style="0" customWidth="1"/>
    <col min="16" max="17" width="2.875" style="0" customWidth="1"/>
    <col min="18" max="18" width="2.00390625" style="0" customWidth="1"/>
    <col min="19" max="19" width="6.125" style="0" customWidth="1"/>
    <col min="20" max="20" width="14.50390625" style="0" customWidth="1"/>
    <col min="21" max="21" width="3.375" style="0" customWidth="1"/>
    <col min="22" max="22" width="3.25390625" style="0" customWidth="1"/>
    <col min="23" max="23" width="3.50390625" style="0" customWidth="1"/>
    <col min="24" max="24" width="3.125" style="0" customWidth="1"/>
    <col min="25" max="25" width="3.25390625" style="0" customWidth="1"/>
    <col min="26" max="26" width="3.125" style="0" customWidth="1"/>
    <col min="27" max="27" width="4.875" style="3" customWidth="1"/>
  </cols>
  <sheetData>
    <row r="1" spans="1:26" ht="11.25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72" t="s">
        <v>24</v>
      </c>
      <c r="B2" s="73"/>
      <c r="C2" s="74"/>
      <c r="D2" s="84" t="s">
        <v>26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 t="s">
        <v>2</v>
      </c>
      <c r="S2" s="84"/>
      <c r="T2" s="84"/>
      <c r="U2" s="84"/>
      <c r="V2" s="84"/>
      <c r="W2" s="84"/>
      <c r="X2" s="84"/>
      <c r="Y2" s="84"/>
      <c r="Z2" s="84"/>
    </row>
    <row r="3" spans="1:26" ht="11.25" customHeight="1">
      <c r="A3" s="101" t="s">
        <v>3</v>
      </c>
      <c r="B3" s="89" t="s">
        <v>44</v>
      </c>
      <c r="C3" s="84" t="s">
        <v>4</v>
      </c>
      <c r="D3" s="84"/>
      <c r="E3" s="84" t="s">
        <v>3</v>
      </c>
      <c r="F3" s="85" t="s">
        <v>22</v>
      </c>
      <c r="G3" s="84" t="s">
        <v>19</v>
      </c>
      <c r="H3" s="84" t="s">
        <v>5</v>
      </c>
      <c r="I3" s="84" t="s">
        <v>6</v>
      </c>
      <c r="J3" s="84" t="s">
        <v>7</v>
      </c>
      <c r="K3" s="84" t="s">
        <v>8</v>
      </c>
      <c r="L3" s="84" t="s">
        <v>9</v>
      </c>
      <c r="M3" s="84" t="s">
        <v>10</v>
      </c>
      <c r="N3" s="84" t="s">
        <v>11</v>
      </c>
      <c r="O3" s="84"/>
      <c r="P3" s="84"/>
      <c r="Q3" s="84"/>
      <c r="R3" s="84" t="s">
        <v>3</v>
      </c>
      <c r="S3" s="85" t="s">
        <v>22</v>
      </c>
      <c r="T3" s="9" t="s">
        <v>27</v>
      </c>
      <c r="U3" s="84" t="s">
        <v>5</v>
      </c>
      <c r="V3" s="84" t="s">
        <v>6</v>
      </c>
      <c r="W3" s="84" t="s">
        <v>12</v>
      </c>
      <c r="X3" s="84" t="s">
        <v>13</v>
      </c>
      <c r="Y3" s="84" t="s">
        <v>20</v>
      </c>
      <c r="Z3" s="84" t="s">
        <v>21</v>
      </c>
    </row>
    <row r="4" spans="1:26" ht="9.75" customHeight="1">
      <c r="A4" s="102"/>
      <c r="B4" s="99"/>
      <c r="C4" s="84"/>
      <c r="D4" s="84"/>
      <c r="E4" s="84"/>
      <c r="F4" s="87"/>
      <c r="G4" s="84"/>
      <c r="H4" s="84"/>
      <c r="I4" s="84"/>
      <c r="J4" s="84"/>
      <c r="K4" s="84"/>
      <c r="L4" s="84"/>
      <c r="M4" s="84"/>
      <c r="N4" s="8">
        <v>1</v>
      </c>
      <c r="O4" s="8">
        <v>2</v>
      </c>
      <c r="P4" s="8">
        <v>3</v>
      </c>
      <c r="Q4" s="8">
        <v>4</v>
      </c>
      <c r="R4" s="84"/>
      <c r="S4" s="87"/>
      <c r="T4" s="10" t="s">
        <v>28</v>
      </c>
      <c r="U4" s="84"/>
      <c r="V4" s="84"/>
      <c r="W4" s="84"/>
      <c r="X4" s="84"/>
      <c r="Y4" s="84"/>
      <c r="Z4" s="84"/>
    </row>
    <row r="5" spans="1:27" ht="20.25" customHeight="1">
      <c r="A5" s="85">
        <v>1</v>
      </c>
      <c r="B5" s="89" t="s">
        <v>46</v>
      </c>
      <c r="C5" s="77" t="s">
        <v>45</v>
      </c>
      <c r="D5" s="78"/>
      <c r="E5" s="8">
        <v>1</v>
      </c>
      <c r="F5" s="11" t="s">
        <v>82</v>
      </c>
      <c r="G5" s="35" t="s">
        <v>23</v>
      </c>
      <c r="H5" s="8">
        <v>4</v>
      </c>
      <c r="I5" s="8">
        <v>72</v>
      </c>
      <c r="J5" s="8">
        <v>54</v>
      </c>
      <c r="K5" s="8">
        <v>18</v>
      </c>
      <c r="L5" s="12" t="s">
        <v>14</v>
      </c>
      <c r="M5" s="8" t="s">
        <v>15</v>
      </c>
      <c r="N5" s="8">
        <v>4</v>
      </c>
      <c r="O5" s="8"/>
      <c r="P5" s="8"/>
      <c r="Q5" s="8"/>
      <c r="R5" s="8">
        <v>1</v>
      </c>
      <c r="S5" s="13" t="s">
        <v>25</v>
      </c>
      <c r="T5" s="8" t="s">
        <v>51</v>
      </c>
      <c r="U5" s="8">
        <v>3</v>
      </c>
      <c r="V5" s="8">
        <v>54</v>
      </c>
      <c r="W5" s="8"/>
      <c r="X5" s="8" t="s">
        <v>63</v>
      </c>
      <c r="Y5" s="14"/>
      <c r="Z5" s="14"/>
      <c r="AA5" s="4"/>
    </row>
    <row r="6" spans="1:27" ht="33" customHeight="1">
      <c r="A6" s="86"/>
      <c r="B6" s="90"/>
      <c r="C6" s="79"/>
      <c r="D6" s="80"/>
      <c r="E6" s="8">
        <v>2</v>
      </c>
      <c r="F6" s="11" t="s">
        <v>83</v>
      </c>
      <c r="G6" s="8" t="s">
        <v>48</v>
      </c>
      <c r="H6" s="8">
        <v>4</v>
      </c>
      <c r="I6" s="8">
        <f>H6*18</f>
        <v>72</v>
      </c>
      <c r="J6" s="8">
        <v>54</v>
      </c>
      <c r="K6" s="8">
        <f>I6-J6</f>
        <v>18</v>
      </c>
      <c r="L6" s="12"/>
      <c r="M6" s="8" t="s">
        <v>15</v>
      </c>
      <c r="N6" s="8">
        <v>4</v>
      </c>
      <c r="O6" s="8"/>
      <c r="P6" s="8"/>
      <c r="Q6" s="8"/>
      <c r="R6" s="8">
        <v>2</v>
      </c>
      <c r="S6" s="13" t="s">
        <v>79</v>
      </c>
      <c r="T6" s="8" t="s">
        <v>41</v>
      </c>
      <c r="U6" s="8">
        <v>2</v>
      </c>
      <c r="V6" s="8">
        <v>36</v>
      </c>
      <c r="W6" s="8"/>
      <c r="X6" s="38" t="s">
        <v>65</v>
      </c>
      <c r="Y6" s="8"/>
      <c r="Z6" s="8"/>
      <c r="AA6" s="4"/>
    </row>
    <row r="7" spans="1:27" ht="16.5" customHeight="1">
      <c r="A7" s="86"/>
      <c r="B7" s="90"/>
      <c r="C7" s="79"/>
      <c r="D7" s="80"/>
      <c r="E7" s="8">
        <v>3</v>
      </c>
      <c r="F7" s="11" t="s">
        <v>84</v>
      </c>
      <c r="G7" s="8" t="s">
        <v>49</v>
      </c>
      <c r="H7" s="8">
        <v>1</v>
      </c>
      <c r="I7" s="8">
        <f>H7*18</f>
        <v>18</v>
      </c>
      <c r="J7" s="8">
        <v>12</v>
      </c>
      <c r="K7" s="8">
        <f>I7-J7</f>
        <v>6</v>
      </c>
      <c r="L7" s="12"/>
      <c r="M7" s="8"/>
      <c r="N7" s="72" t="s">
        <v>64</v>
      </c>
      <c r="O7" s="81"/>
      <c r="P7" s="81"/>
      <c r="Q7" s="82"/>
      <c r="R7" s="8">
        <v>3</v>
      </c>
      <c r="S7" s="8">
        <v>4320001</v>
      </c>
      <c r="T7" s="8" t="s">
        <v>56</v>
      </c>
      <c r="U7" s="8">
        <v>2</v>
      </c>
      <c r="V7" s="8">
        <v>36</v>
      </c>
      <c r="W7" s="8">
        <v>2</v>
      </c>
      <c r="X7" s="8">
        <v>1</v>
      </c>
      <c r="Y7" s="8"/>
      <c r="Z7" s="8"/>
      <c r="AA7" s="4"/>
    </row>
    <row r="8" spans="1:27" ht="16.5" customHeight="1">
      <c r="A8" s="86"/>
      <c r="B8" s="90"/>
      <c r="C8" s="79"/>
      <c r="D8" s="80"/>
      <c r="E8" s="8">
        <v>7</v>
      </c>
      <c r="F8" s="11">
        <v>2820001</v>
      </c>
      <c r="G8" s="8" t="s">
        <v>50</v>
      </c>
      <c r="H8" s="8">
        <v>1</v>
      </c>
      <c r="I8" s="8">
        <v>18</v>
      </c>
      <c r="J8" s="8">
        <v>9</v>
      </c>
      <c r="K8" s="8">
        <v>9</v>
      </c>
      <c r="L8" s="8"/>
      <c r="M8" s="8"/>
      <c r="N8" s="8">
        <v>1</v>
      </c>
      <c r="O8" s="14"/>
      <c r="P8" s="14"/>
      <c r="Q8" s="14"/>
      <c r="R8" s="8"/>
      <c r="S8" s="13"/>
      <c r="T8" s="8"/>
      <c r="U8" s="8"/>
      <c r="V8" s="8"/>
      <c r="W8" s="8"/>
      <c r="X8" s="8"/>
      <c r="Y8" s="8"/>
      <c r="Z8" s="8"/>
      <c r="AA8" s="4"/>
    </row>
    <row r="9" spans="1:27" ht="23.25" customHeight="1">
      <c r="A9" s="86"/>
      <c r="B9" s="90"/>
      <c r="C9" s="79"/>
      <c r="D9" s="80"/>
      <c r="E9" s="8">
        <v>8</v>
      </c>
      <c r="F9" s="11" t="s">
        <v>85</v>
      </c>
      <c r="G9" s="8" t="s">
        <v>40</v>
      </c>
      <c r="H9" s="8">
        <v>2</v>
      </c>
      <c r="I9" s="8">
        <v>36</v>
      </c>
      <c r="J9" s="8">
        <v>18</v>
      </c>
      <c r="K9" s="8">
        <v>18</v>
      </c>
      <c r="L9" s="8"/>
      <c r="M9" s="8"/>
      <c r="O9" s="8">
        <v>1.5</v>
      </c>
      <c r="P9" s="8">
        <v>0.5</v>
      </c>
      <c r="R9" s="8"/>
      <c r="S9" s="13"/>
      <c r="T9" s="8"/>
      <c r="U9" s="8"/>
      <c r="V9" s="8"/>
      <c r="W9" s="8"/>
      <c r="X9" s="8"/>
      <c r="Y9" s="8"/>
      <c r="Z9" s="8"/>
      <c r="AA9" s="4"/>
    </row>
    <row r="10" spans="1:27" ht="23.25" customHeight="1">
      <c r="A10" s="86"/>
      <c r="B10" s="90"/>
      <c r="C10" s="79"/>
      <c r="D10" s="80"/>
      <c r="E10" s="8">
        <v>9</v>
      </c>
      <c r="F10" s="11" t="s">
        <v>86</v>
      </c>
      <c r="G10" s="8" t="s">
        <v>38</v>
      </c>
      <c r="H10" s="8">
        <v>1</v>
      </c>
      <c r="I10" s="8">
        <v>18</v>
      </c>
      <c r="J10" s="8">
        <v>9</v>
      </c>
      <c r="K10" s="8">
        <v>9</v>
      </c>
      <c r="L10" s="8"/>
      <c r="M10" s="8"/>
      <c r="N10" s="8">
        <v>1</v>
      </c>
      <c r="O10" s="14"/>
      <c r="P10" s="14"/>
      <c r="Q10" s="14"/>
      <c r="R10" s="8"/>
      <c r="S10" s="13"/>
      <c r="T10" s="8"/>
      <c r="U10" s="8"/>
      <c r="V10" s="8"/>
      <c r="W10" s="8"/>
      <c r="X10" s="8"/>
      <c r="Y10" s="8"/>
      <c r="Z10" s="8"/>
      <c r="AA10" s="4"/>
    </row>
    <row r="11" spans="1:29" ht="16.5" customHeight="1">
      <c r="A11" s="86"/>
      <c r="B11" s="90"/>
      <c r="C11" s="79"/>
      <c r="D11" s="80"/>
      <c r="E11" s="8">
        <v>10</v>
      </c>
      <c r="F11" s="11" t="s">
        <v>81</v>
      </c>
      <c r="G11" s="61" t="s">
        <v>80</v>
      </c>
      <c r="H11" s="66">
        <v>2</v>
      </c>
      <c r="I11" s="61">
        <f>H11*18</f>
        <v>36</v>
      </c>
      <c r="J11" s="66">
        <v>26</v>
      </c>
      <c r="K11" s="67">
        <f>I11-J11</f>
        <v>10</v>
      </c>
      <c r="L11" s="68"/>
      <c r="M11" s="66"/>
      <c r="N11" s="66"/>
      <c r="O11" s="66"/>
      <c r="P11" s="8">
        <v>2</v>
      </c>
      <c r="Q11" s="8"/>
      <c r="R11" s="8"/>
      <c r="S11" s="8"/>
      <c r="T11" s="8"/>
      <c r="U11" s="13"/>
      <c r="V11" s="8"/>
      <c r="W11" s="8"/>
      <c r="X11" s="8"/>
      <c r="Y11" s="8"/>
      <c r="Z11" s="8"/>
      <c r="AA11" s="4"/>
      <c r="AC11" s="4"/>
    </row>
    <row r="12" spans="1:27" ht="21.75" customHeight="1">
      <c r="A12" s="86"/>
      <c r="B12" s="90"/>
      <c r="C12" s="79"/>
      <c r="D12" s="80"/>
      <c r="E12" s="29">
        <v>11</v>
      </c>
      <c r="F12" s="32" t="s">
        <v>54</v>
      </c>
      <c r="G12" s="34" t="s">
        <v>55</v>
      </c>
      <c r="H12" s="8">
        <v>2</v>
      </c>
      <c r="I12" s="8">
        <v>36</v>
      </c>
      <c r="J12" s="8">
        <v>36</v>
      </c>
      <c r="K12" s="8">
        <v>0</v>
      </c>
      <c r="L12" s="8"/>
      <c r="M12" s="8"/>
      <c r="N12" s="84">
        <v>2</v>
      </c>
      <c r="O12" s="84"/>
      <c r="P12" s="14"/>
      <c r="Q12" s="14"/>
      <c r="R12" s="8"/>
      <c r="S12" s="13"/>
      <c r="T12" s="8"/>
      <c r="U12" s="8"/>
      <c r="V12" s="8"/>
      <c r="W12" s="8"/>
      <c r="X12" s="8"/>
      <c r="Y12" s="8"/>
      <c r="Z12" s="8"/>
      <c r="AA12" s="4"/>
    </row>
    <row r="13" spans="1:27" ht="16.5" customHeight="1">
      <c r="A13" s="86"/>
      <c r="B13" s="90"/>
      <c r="C13" s="79"/>
      <c r="D13" s="80"/>
      <c r="E13" s="84" t="s">
        <v>29</v>
      </c>
      <c r="F13" s="84"/>
      <c r="G13" s="84"/>
      <c r="H13" s="51">
        <f>SUM(H5:H12)</f>
        <v>17</v>
      </c>
      <c r="I13" s="51">
        <f>SUM(I5:I12)</f>
        <v>306</v>
      </c>
      <c r="J13" s="51">
        <f>SUM(J5:J12)</f>
        <v>218</v>
      </c>
      <c r="K13" s="51">
        <f>SUM(K5:K12)</f>
        <v>88</v>
      </c>
      <c r="L13" s="52"/>
      <c r="M13" s="52"/>
      <c r="N13" s="50">
        <f>SUM(N5:N6,N8:N12)</f>
        <v>12</v>
      </c>
      <c r="O13" s="50">
        <f>SUM(O5:O6,O8:O12)</f>
        <v>1.5</v>
      </c>
      <c r="P13" s="50">
        <f>SUM(P5:P6,P8:P12)</f>
        <v>2.5</v>
      </c>
      <c r="Q13" s="50">
        <f>SUM(Q5:Q6,Q8:Q12)</f>
        <v>0</v>
      </c>
      <c r="R13" s="83" t="s">
        <v>29</v>
      </c>
      <c r="S13" s="83"/>
      <c r="T13" s="83"/>
      <c r="U13" s="15">
        <f>SUM(U5:U9)</f>
        <v>7</v>
      </c>
      <c r="V13" s="15">
        <f>SUM(V5:V9)</f>
        <v>126</v>
      </c>
      <c r="W13" s="16"/>
      <c r="X13" s="13"/>
      <c r="Y13" s="13"/>
      <c r="Z13" s="13"/>
      <c r="AA13" s="4"/>
    </row>
    <row r="14" spans="1:27" ht="16.5" customHeight="1">
      <c r="A14" s="87"/>
      <c r="B14" s="91"/>
      <c r="C14" s="33" t="s">
        <v>52</v>
      </c>
      <c r="D14" s="30"/>
      <c r="E14" s="92" t="s">
        <v>53</v>
      </c>
      <c r="F14" s="93"/>
      <c r="G14" s="94"/>
      <c r="H14" s="51">
        <v>4</v>
      </c>
      <c r="I14" s="51">
        <v>72</v>
      </c>
      <c r="J14" s="51">
        <v>36</v>
      </c>
      <c r="K14" s="51">
        <v>36</v>
      </c>
      <c r="L14" s="52"/>
      <c r="M14" s="52"/>
      <c r="N14" s="51"/>
      <c r="O14" s="51">
        <v>2</v>
      </c>
      <c r="P14" s="51">
        <v>2</v>
      </c>
      <c r="Q14" s="51"/>
      <c r="R14" s="31"/>
      <c r="S14" s="31"/>
      <c r="T14" s="31"/>
      <c r="U14" s="15"/>
      <c r="V14" s="15"/>
      <c r="W14" s="16"/>
      <c r="X14" s="13"/>
      <c r="Y14" s="13"/>
      <c r="Z14" s="13"/>
      <c r="AA14" s="4"/>
    </row>
    <row r="15" spans="1:27" ht="16.5" customHeight="1">
      <c r="A15" s="84">
        <v>2</v>
      </c>
      <c r="B15" s="89" t="s">
        <v>47</v>
      </c>
      <c r="C15" s="98" t="s">
        <v>35</v>
      </c>
      <c r="D15" s="88"/>
      <c r="E15" s="8">
        <v>1</v>
      </c>
      <c r="F15" s="32" t="s">
        <v>88</v>
      </c>
      <c r="G15" s="8" t="s">
        <v>68</v>
      </c>
      <c r="H15" s="8">
        <v>4</v>
      </c>
      <c r="I15" s="8">
        <v>72</v>
      </c>
      <c r="J15" s="8">
        <v>18</v>
      </c>
      <c r="K15" s="8">
        <v>54</v>
      </c>
      <c r="L15" s="8" t="s">
        <v>14</v>
      </c>
      <c r="M15" s="8"/>
      <c r="N15" s="8"/>
      <c r="O15" s="8">
        <v>4</v>
      </c>
      <c r="P15" s="8"/>
      <c r="Q15" s="8"/>
      <c r="R15" s="8">
        <v>1</v>
      </c>
      <c r="S15" s="39"/>
      <c r="T15" s="56"/>
      <c r="U15" s="40"/>
      <c r="V15" s="40"/>
      <c r="W15" s="40"/>
      <c r="X15" s="45"/>
      <c r="Y15" s="12"/>
      <c r="Z15" s="8"/>
      <c r="AA15" s="4"/>
    </row>
    <row r="16" spans="1:27" ht="16.5" customHeight="1">
      <c r="A16" s="84"/>
      <c r="B16" s="90"/>
      <c r="C16" s="98"/>
      <c r="D16" s="88"/>
      <c r="E16" s="8">
        <v>2</v>
      </c>
      <c r="F16" s="32" t="s">
        <v>87</v>
      </c>
      <c r="G16" s="8" t="s">
        <v>72</v>
      </c>
      <c r="H16" s="8">
        <v>3</v>
      </c>
      <c r="I16" s="8">
        <v>54</v>
      </c>
      <c r="J16" s="8">
        <v>0</v>
      </c>
      <c r="K16" s="8">
        <v>54</v>
      </c>
      <c r="L16" s="8"/>
      <c r="M16" s="8"/>
      <c r="N16" s="8">
        <v>3</v>
      </c>
      <c r="O16" s="8"/>
      <c r="P16" s="8"/>
      <c r="Q16" s="8"/>
      <c r="R16" s="8">
        <v>2</v>
      </c>
      <c r="S16" s="39"/>
      <c r="T16" s="46"/>
      <c r="U16" s="40"/>
      <c r="V16" s="40"/>
      <c r="W16" s="40"/>
      <c r="X16" s="45"/>
      <c r="Y16" s="12"/>
      <c r="Z16" s="8"/>
      <c r="AA16" s="4"/>
    </row>
    <row r="17" spans="1:27" ht="16.5" customHeight="1">
      <c r="A17" s="84"/>
      <c r="B17" s="90"/>
      <c r="C17" s="98"/>
      <c r="D17" s="88"/>
      <c r="E17" s="84" t="s">
        <v>37</v>
      </c>
      <c r="F17" s="84"/>
      <c r="G17" s="84"/>
      <c r="H17" s="51">
        <f>SUM(H15:H16)</f>
        <v>7</v>
      </c>
      <c r="I17" s="51">
        <f>SUM(I15:I16)</f>
        <v>126</v>
      </c>
      <c r="J17" s="51">
        <f>SUM(J15:J16)</f>
        <v>18</v>
      </c>
      <c r="K17" s="51">
        <f>SUM(K15:K16)</f>
        <v>108</v>
      </c>
      <c r="L17" s="40"/>
      <c r="M17" s="41"/>
      <c r="N17" s="51">
        <f>SUM(N15:N16)</f>
        <v>3</v>
      </c>
      <c r="O17" s="51">
        <f>SUM(O15:O16)</f>
        <v>4</v>
      </c>
      <c r="P17" s="51">
        <f>SUM(P15:P16)</f>
        <v>0</v>
      </c>
      <c r="Q17" s="51">
        <f>SUM(Q15:Q16)</f>
        <v>0</v>
      </c>
      <c r="R17" s="8"/>
      <c r="S17" s="72" t="s">
        <v>29</v>
      </c>
      <c r="T17" s="74"/>
      <c r="U17" s="47">
        <f>SUM(U15)</f>
        <v>0</v>
      </c>
      <c r="V17" s="47">
        <f>SUM(V15)</f>
        <v>0</v>
      </c>
      <c r="W17" s="8"/>
      <c r="X17" s="8"/>
      <c r="Y17" s="8"/>
      <c r="Z17" s="8"/>
      <c r="AA17" s="4"/>
    </row>
    <row r="18" spans="1:27" ht="16.5" customHeight="1">
      <c r="A18" s="84">
        <v>3</v>
      </c>
      <c r="B18" s="90"/>
      <c r="C18" s="84" t="s">
        <v>30</v>
      </c>
      <c r="D18" s="88"/>
      <c r="E18" s="8">
        <v>1</v>
      </c>
      <c r="F18" s="69" t="s">
        <v>89</v>
      </c>
      <c r="G18" s="34" t="s">
        <v>69</v>
      </c>
      <c r="H18" s="8">
        <v>4</v>
      </c>
      <c r="I18" s="8">
        <v>72</v>
      </c>
      <c r="J18" s="8">
        <v>36</v>
      </c>
      <c r="K18" s="8">
        <v>36</v>
      </c>
      <c r="L18" s="8"/>
      <c r="M18" s="8"/>
      <c r="N18" s="8"/>
      <c r="O18" s="8">
        <v>4</v>
      </c>
      <c r="P18" s="8"/>
      <c r="Q18" s="8"/>
      <c r="R18" s="8">
        <v>1</v>
      </c>
      <c r="S18" s="39"/>
      <c r="T18" s="43"/>
      <c r="U18" s="40"/>
      <c r="V18" s="40"/>
      <c r="W18" s="40"/>
      <c r="X18" s="45"/>
      <c r="Y18" s="8"/>
      <c r="Z18" s="8"/>
      <c r="AA18" s="4"/>
    </row>
    <row r="19" spans="1:27" ht="16.5" customHeight="1">
      <c r="A19" s="84"/>
      <c r="B19" s="90"/>
      <c r="C19" s="84"/>
      <c r="D19" s="88"/>
      <c r="E19" s="8">
        <v>2</v>
      </c>
      <c r="F19" s="69" t="s">
        <v>90</v>
      </c>
      <c r="G19" s="34" t="s">
        <v>70</v>
      </c>
      <c r="H19" s="8">
        <v>4</v>
      </c>
      <c r="I19" s="8">
        <v>72</v>
      </c>
      <c r="J19" s="8">
        <v>36</v>
      </c>
      <c r="K19" s="8">
        <v>36</v>
      </c>
      <c r="L19" s="8" t="s">
        <v>14</v>
      </c>
      <c r="M19" s="8"/>
      <c r="N19" s="8"/>
      <c r="O19" s="8">
        <v>4</v>
      </c>
      <c r="P19" s="8"/>
      <c r="Q19" s="8"/>
      <c r="R19" s="8">
        <v>2</v>
      </c>
      <c r="S19" s="39"/>
      <c r="T19" s="46"/>
      <c r="U19" s="40"/>
      <c r="V19" s="40"/>
      <c r="W19" s="40"/>
      <c r="X19" s="45"/>
      <c r="Y19" s="8"/>
      <c r="Z19" s="8"/>
      <c r="AA19" s="4"/>
    </row>
    <row r="20" spans="1:29" ht="16.5" customHeight="1">
      <c r="A20" s="84"/>
      <c r="B20" s="90"/>
      <c r="C20" s="84"/>
      <c r="D20" s="88"/>
      <c r="E20" s="8">
        <v>3</v>
      </c>
      <c r="F20" s="69" t="s">
        <v>91</v>
      </c>
      <c r="G20" s="8" t="s">
        <v>106</v>
      </c>
      <c r="H20" s="8">
        <v>4</v>
      </c>
      <c r="I20" s="8">
        <f>H20*18</f>
        <v>72</v>
      </c>
      <c r="J20" s="8">
        <v>27</v>
      </c>
      <c r="K20" s="8">
        <f>I20-J20</f>
        <v>45</v>
      </c>
      <c r="L20" s="8" t="s">
        <v>76</v>
      </c>
      <c r="M20" s="8"/>
      <c r="N20" s="8"/>
      <c r="O20" s="8"/>
      <c r="P20" s="8">
        <v>6</v>
      </c>
      <c r="Q20" s="8"/>
      <c r="R20" s="8"/>
      <c r="S20" s="8"/>
      <c r="T20" s="8">
        <v>4</v>
      </c>
      <c r="U20" s="8"/>
      <c r="V20" s="8"/>
      <c r="W20" s="8"/>
      <c r="X20" s="8"/>
      <c r="Y20" s="8"/>
      <c r="Z20" s="8"/>
      <c r="AA20" s="4"/>
      <c r="AC20" s="4"/>
    </row>
    <row r="21" spans="1:27" ht="16.5" customHeight="1">
      <c r="A21" s="84"/>
      <c r="B21" s="90"/>
      <c r="C21" s="84"/>
      <c r="D21" s="88"/>
      <c r="E21" s="8">
        <v>4</v>
      </c>
      <c r="F21" s="42" t="s">
        <v>66</v>
      </c>
      <c r="G21" s="29" t="s">
        <v>104</v>
      </c>
      <c r="H21" s="8">
        <v>4</v>
      </c>
      <c r="I21" s="8">
        <f>H21*18</f>
        <v>72</v>
      </c>
      <c r="J21" s="8">
        <v>18</v>
      </c>
      <c r="K21" s="8">
        <f>I21-J21</f>
        <v>54</v>
      </c>
      <c r="L21" s="8"/>
      <c r="M21" s="8"/>
      <c r="N21" s="8">
        <v>6</v>
      </c>
      <c r="O21" s="8"/>
      <c r="P21" s="8"/>
      <c r="Q21" s="8"/>
      <c r="R21" s="8">
        <v>3</v>
      </c>
      <c r="S21" s="8"/>
      <c r="T21" s="8"/>
      <c r="U21" s="8"/>
      <c r="V21" s="8"/>
      <c r="W21" s="8"/>
      <c r="X21" s="8"/>
      <c r="Y21" s="8"/>
      <c r="Z21" s="8"/>
      <c r="AA21" s="4"/>
    </row>
    <row r="22" spans="1:27" ht="16.5" customHeight="1">
      <c r="A22" s="84"/>
      <c r="B22" s="90"/>
      <c r="C22" s="84"/>
      <c r="D22" s="22"/>
      <c r="E22" s="8"/>
      <c r="F22" s="42"/>
      <c r="G22" s="34" t="s">
        <v>71</v>
      </c>
      <c r="H22" s="8">
        <v>4</v>
      </c>
      <c r="I22" s="8">
        <f>H22*18</f>
        <v>72</v>
      </c>
      <c r="J22" s="8">
        <v>18</v>
      </c>
      <c r="K22" s="8">
        <f>I22-J22</f>
        <v>54</v>
      </c>
      <c r="L22" s="8"/>
      <c r="M22" s="8"/>
      <c r="N22" s="8">
        <v>6</v>
      </c>
      <c r="O22" s="49"/>
      <c r="P22" s="23"/>
      <c r="Q22" s="17"/>
      <c r="R22" s="57"/>
      <c r="S22" s="58"/>
      <c r="T22" s="59"/>
      <c r="U22" s="8"/>
      <c r="V22" s="8"/>
      <c r="W22" s="8"/>
      <c r="X22" s="8"/>
      <c r="Y22" s="8"/>
      <c r="Z22" s="8"/>
      <c r="AA22" s="4"/>
    </row>
    <row r="23" spans="1:27" ht="16.5" customHeight="1">
      <c r="A23" s="84"/>
      <c r="B23" s="90"/>
      <c r="C23" s="84"/>
      <c r="D23" s="22"/>
      <c r="E23" s="84" t="s">
        <v>36</v>
      </c>
      <c r="F23" s="84"/>
      <c r="G23" s="84"/>
      <c r="H23" s="51">
        <f>SUM(H18:H21)</f>
        <v>16</v>
      </c>
      <c r="I23" s="51">
        <f>SUM(I18:I21)</f>
        <v>288</v>
      </c>
      <c r="J23" s="51">
        <f>SUM(J18:J21)</f>
        <v>117</v>
      </c>
      <c r="K23" s="51">
        <f>SUM(K18:K21)</f>
        <v>171</v>
      </c>
      <c r="L23" s="26"/>
      <c r="M23" s="13"/>
      <c r="N23" s="51">
        <f>SUM(N18:N21)</f>
        <v>6</v>
      </c>
      <c r="O23" s="51">
        <f>SUM(O18:O21)</f>
        <v>8</v>
      </c>
      <c r="P23" s="51">
        <f>SUM(P18:P21)</f>
        <v>6</v>
      </c>
      <c r="Q23" s="51">
        <f>SUM(Q18:Q21)</f>
        <v>0</v>
      </c>
      <c r="R23" s="72" t="s">
        <v>29</v>
      </c>
      <c r="S23" s="73"/>
      <c r="T23" s="74"/>
      <c r="U23" s="47">
        <f>SUM(U18:U19)</f>
        <v>0</v>
      </c>
      <c r="V23" s="47">
        <f>SUM(V18:V19)</f>
        <v>0</v>
      </c>
      <c r="W23" s="13"/>
      <c r="X23" s="13"/>
      <c r="Y23" s="13"/>
      <c r="Z23" s="13"/>
      <c r="AA23" s="4"/>
    </row>
    <row r="24" spans="1:27" ht="16.5" customHeight="1">
      <c r="A24" s="85">
        <v>4</v>
      </c>
      <c r="B24" s="90"/>
      <c r="C24" s="106" t="s">
        <v>67</v>
      </c>
      <c r="D24" s="88"/>
      <c r="E24" s="8">
        <v>1</v>
      </c>
      <c r="F24" s="69" t="s">
        <v>92</v>
      </c>
      <c r="G24" s="34" t="s">
        <v>73</v>
      </c>
      <c r="H24" s="8">
        <v>4</v>
      </c>
      <c r="I24" s="8">
        <f>H24*18</f>
        <v>72</v>
      </c>
      <c r="J24" s="8">
        <v>18</v>
      </c>
      <c r="K24" s="8">
        <f>I24-J24</f>
        <v>54</v>
      </c>
      <c r="L24" s="8"/>
      <c r="M24" s="8"/>
      <c r="N24" s="8">
        <v>4</v>
      </c>
      <c r="O24" s="8"/>
      <c r="P24" s="8"/>
      <c r="Q24" s="8"/>
      <c r="R24" s="8">
        <v>1</v>
      </c>
      <c r="S24" s="60" t="s">
        <v>77</v>
      </c>
      <c r="T24" s="61" t="s">
        <v>78</v>
      </c>
      <c r="U24" s="61">
        <v>2</v>
      </c>
      <c r="V24" s="62">
        <f>U24*18</f>
        <v>36</v>
      </c>
      <c r="W24" s="61">
        <v>1</v>
      </c>
      <c r="X24" s="8">
        <v>4</v>
      </c>
      <c r="Y24" s="23"/>
      <c r="Z24" s="8"/>
      <c r="AA24" s="4"/>
    </row>
    <row r="25" spans="1:27" ht="20.25" customHeight="1">
      <c r="A25" s="86"/>
      <c r="B25" s="90"/>
      <c r="C25" s="107"/>
      <c r="D25" s="88"/>
      <c r="E25" s="8">
        <v>3</v>
      </c>
      <c r="F25" s="69" t="s">
        <v>93</v>
      </c>
      <c r="G25" s="34" t="s">
        <v>74</v>
      </c>
      <c r="H25" s="8">
        <v>4</v>
      </c>
      <c r="I25" s="8">
        <f>H25*18</f>
        <v>72</v>
      </c>
      <c r="J25" s="8">
        <v>18</v>
      </c>
      <c r="K25" s="8">
        <f>I25-J25</f>
        <v>54</v>
      </c>
      <c r="L25" s="8"/>
      <c r="M25" s="8"/>
      <c r="N25" s="8"/>
      <c r="O25" s="8">
        <v>6</v>
      </c>
      <c r="P25" s="8"/>
      <c r="Q25" s="8"/>
      <c r="R25" s="8">
        <v>2</v>
      </c>
      <c r="S25" s="8"/>
      <c r="T25" s="71" t="s">
        <v>107</v>
      </c>
      <c r="U25" s="8">
        <v>18</v>
      </c>
      <c r="V25" s="8">
        <v>324</v>
      </c>
      <c r="W25" s="8">
        <v>18</v>
      </c>
      <c r="X25" s="8">
        <v>4</v>
      </c>
      <c r="Y25" s="24"/>
      <c r="Z25" s="8"/>
      <c r="AA25" s="4"/>
    </row>
    <row r="26" spans="1:27" ht="16.5" customHeight="1">
      <c r="A26" s="86"/>
      <c r="B26" s="90"/>
      <c r="C26" s="107"/>
      <c r="D26" s="88"/>
      <c r="E26" s="8">
        <v>4</v>
      </c>
      <c r="F26" s="69" t="s">
        <v>94</v>
      </c>
      <c r="G26" s="34" t="s">
        <v>75</v>
      </c>
      <c r="H26" s="8">
        <v>4</v>
      </c>
      <c r="I26" s="8">
        <f>H26*18</f>
        <v>72</v>
      </c>
      <c r="J26" s="8">
        <v>18</v>
      </c>
      <c r="K26" s="8">
        <f>I26-J26</f>
        <v>54</v>
      </c>
      <c r="L26" s="8"/>
      <c r="M26" s="8"/>
      <c r="N26" s="8"/>
      <c r="O26" s="8"/>
      <c r="P26" s="8">
        <v>6</v>
      </c>
      <c r="Q26" s="8"/>
      <c r="R26" s="8">
        <v>3</v>
      </c>
      <c r="S26" s="8"/>
      <c r="T26" s="71"/>
      <c r="U26" s="8"/>
      <c r="V26" s="8"/>
      <c r="W26" s="8"/>
      <c r="X26" s="8"/>
      <c r="Y26" s="24"/>
      <c r="Z26" s="8"/>
      <c r="AA26" s="4"/>
    </row>
    <row r="27" spans="1:27" ht="16.5" customHeight="1">
      <c r="A27" s="86"/>
      <c r="B27" s="90"/>
      <c r="C27" s="107"/>
      <c r="D27" s="88"/>
      <c r="E27" s="8">
        <v>5</v>
      </c>
      <c r="F27" s="69" t="s">
        <v>95</v>
      </c>
      <c r="G27" s="29" t="s">
        <v>103</v>
      </c>
      <c r="H27" s="8">
        <v>4</v>
      </c>
      <c r="I27" s="8">
        <f>H27*18</f>
        <v>72</v>
      </c>
      <c r="J27" s="8">
        <v>18</v>
      </c>
      <c r="K27" s="8">
        <f>I27-J27</f>
        <v>54</v>
      </c>
      <c r="L27" s="8"/>
      <c r="M27" s="8"/>
      <c r="N27" s="8"/>
      <c r="O27" s="8"/>
      <c r="P27" s="8">
        <v>6</v>
      </c>
      <c r="Q27" s="8"/>
      <c r="R27" s="8"/>
      <c r="S27" s="39"/>
      <c r="T27" s="55"/>
      <c r="U27" s="40"/>
      <c r="V27" s="40"/>
      <c r="W27" s="40"/>
      <c r="X27" s="40"/>
      <c r="Y27" s="8"/>
      <c r="Z27" s="8"/>
      <c r="AA27" s="4"/>
    </row>
    <row r="28" spans="1:27" ht="16.5" customHeight="1">
      <c r="A28" s="86"/>
      <c r="B28" s="90"/>
      <c r="C28" s="107"/>
      <c r="D28" s="88"/>
      <c r="E28" s="8"/>
      <c r="F28" s="69"/>
      <c r="G28" s="2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9"/>
      <c r="T28" s="55"/>
      <c r="U28" s="40"/>
      <c r="V28" s="40"/>
      <c r="W28" s="40"/>
      <c r="X28" s="40"/>
      <c r="Y28" s="8"/>
      <c r="Z28" s="8"/>
      <c r="AA28" s="4"/>
    </row>
    <row r="29" spans="1:26" ht="16.5" customHeight="1">
      <c r="A29" s="87"/>
      <c r="B29" s="90"/>
      <c r="C29" s="108"/>
      <c r="D29" s="22"/>
      <c r="E29" s="95" t="s">
        <v>29</v>
      </c>
      <c r="F29" s="96"/>
      <c r="G29" s="97"/>
      <c r="H29" s="51">
        <f>SUM(H24:H28)</f>
        <v>16</v>
      </c>
      <c r="I29" s="51">
        <f>SUM(I24:I28)</f>
        <v>288</v>
      </c>
      <c r="J29" s="51">
        <f>SUM(J24:J28)</f>
        <v>72</v>
      </c>
      <c r="K29" s="51">
        <f>SUM(K24:K28)</f>
        <v>216</v>
      </c>
      <c r="L29" s="13"/>
      <c r="M29" s="13"/>
      <c r="N29" s="51">
        <f>SUM(N24:N28)</f>
        <v>4</v>
      </c>
      <c r="O29" s="51">
        <f>SUM(O24:O28)</f>
        <v>6</v>
      </c>
      <c r="P29" s="51">
        <f>SUM(P24:P28)</f>
        <v>12</v>
      </c>
      <c r="Q29" s="51">
        <f>SUM(Q24:Q28)</f>
        <v>0</v>
      </c>
      <c r="R29" s="72" t="s">
        <v>29</v>
      </c>
      <c r="S29" s="73"/>
      <c r="T29" s="74"/>
      <c r="U29" s="47">
        <f>SUM(U24:U28)</f>
        <v>20</v>
      </c>
      <c r="V29" s="47">
        <f>SUM(V24:V28)</f>
        <v>360</v>
      </c>
      <c r="W29" s="13"/>
      <c r="X29" s="13"/>
      <c r="Y29" s="27"/>
      <c r="Z29" s="13"/>
    </row>
    <row r="30" spans="1:26" ht="23.25" customHeight="1">
      <c r="A30" s="84">
        <v>6</v>
      </c>
      <c r="B30" s="90"/>
      <c r="C30" s="103" t="s">
        <v>43</v>
      </c>
      <c r="D30" s="14"/>
      <c r="E30" s="28">
        <v>1</v>
      </c>
      <c r="F30" s="69" t="s">
        <v>96</v>
      </c>
      <c r="G30" s="29" t="s">
        <v>105</v>
      </c>
      <c r="H30" s="8">
        <v>3</v>
      </c>
      <c r="I30" s="8">
        <f>H30*18</f>
        <v>54</v>
      </c>
      <c r="J30" s="8">
        <v>27</v>
      </c>
      <c r="K30" s="8">
        <f>I30-J30</f>
        <v>27</v>
      </c>
      <c r="L30" s="8" t="s">
        <v>76</v>
      </c>
      <c r="M30" s="8" t="s">
        <v>15</v>
      </c>
      <c r="N30" s="8"/>
      <c r="O30" s="8"/>
      <c r="P30" s="8">
        <v>4</v>
      </c>
      <c r="Q30" s="8"/>
      <c r="R30" s="8">
        <v>1</v>
      </c>
      <c r="S30" s="39"/>
      <c r="T30" s="44"/>
      <c r="U30" s="40"/>
      <c r="V30" s="40"/>
      <c r="W30" s="40"/>
      <c r="X30" s="40"/>
      <c r="Y30" s="24"/>
      <c r="Z30" s="8"/>
    </row>
    <row r="31" spans="1:26" ht="22.5" customHeight="1">
      <c r="A31" s="84"/>
      <c r="B31" s="90"/>
      <c r="C31" s="79"/>
      <c r="D31" s="14"/>
      <c r="E31" s="28">
        <v>2</v>
      </c>
      <c r="F31" s="69" t="s">
        <v>98</v>
      </c>
      <c r="G31" s="29" t="s">
        <v>97</v>
      </c>
      <c r="H31" s="8">
        <v>3</v>
      </c>
      <c r="I31" s="8">
        <f>H31*18</f>
        <v>54</v>
      </c>
      <c r="J31" s="8">
        <v>18</v>
      </c>
      <c r="K31" s="8">
        <f>I31-J31</f>
        <v>36</v>
      </c>
      <c r="L31" s="8"/>
      <c r="M31" s="8"/>
      <c r="N31" s="8"/>
      <c r="O31" s="8">
        <v>4</v>
      </c>
      <c r="P31" s="8"/>
      <c r="Q31" s="8"/>
      <c r="R31" s="8">
        <v>2</v>
      </c>
      <c r="S31" s="8"/>
      <c r="T31" s="19"/>
      <c r="U31" s="23"/>
      <c r="V31" s="23"/>
      <c r="W31" s="23"/>
      <c r="X31" s="23"/>
      <c r="Y31" s="24"/>
      <c r="Z31" s="8"/>
    </row>
    <row r="32" spans="1:26" ht="16.5" customHeight="1">
      <c r="A32" s="84"/>
      <c r="B32" s="90"/>
      <c r="C32" s="79"/>
      <c r="D32" s="14"/>
      <c r="E32" s="28">
        <v>3</v>
      </c>
      <c r="F32" s="69" t="s">
        <v>100</v>
      </c>
      <c r="G32" s="29" t="s">
        <v>99</v>
      </c>
      <c r="H32" s="8">
        <v>3</v>
      </c>
      <c r="I32" s="8">
        <f>H32*18</f>
        <v>54</v>
      </c>
      <c r="J32" s="8">
        <v>36</v>
      </c>
      <c r="K32" s="8">
        <f>I32-J32</f>
        <v>18</v>
      </c>
      <c r="L32" s="8"/>
      <c r="M32" s="8"/>
      <c r="N32" s="8"/>
      <c r="O32" s="8">
        <v>4</v>
      </c>
      <c r="P32" s="8"/>
      <c r="Q32" s="25"/>
      <c r="R32" s="8">
        <v>3</v>
      </c>
      <c r="S32" s="8"/>
      <c r="T32" s="19"/>
      <c r="U32" s="23"/>
      <c r="V32" s="23"/>
      <c r="W32" s="23"/>
      <c r="X32" s="23"/>
      <c r="Y32" s="24"/>
      <c r="Z32" s="8"/>
    </row>
    <row r="33" spans="1:26" ht="16.5" customHeight="1">
      <c r="A33" s="84"/>
      <c r="B33" s="90"/>
      <c r="C33" s="79"/>
      <c r="D33" s="14"/>
      <c r="E33" s="28">
        <v>4</v>
      </c>
      <c r="F33" s="69" t="s">
        <v>102</v>
      </c>
      <c r="G33" s="29" t="s">
        <v>101</v>
      </c>
      <c r="H33" s="8">
        <v>3</v>
      </c>
      <c r="I33" s="8">
        <f>H33*18</f>
        <v>54</v>
      </c>
      <c r="J33" s="8">
        <v>0</v>
      </c>
      <c r="K33" s="8">
        <f>I33-J33</f>
        <v>54</v>
      </c>
      <c r="L33" s="8"/>
      <c r="M33" s="8"/>
      <c r="N33" s="8"/>
      <c r="O33" s="8"/>
      <c r="P33" s="8">
        <v>4</v>
      </c>
      <c r="Q33" s="20"/>
      <c r="R33" s="8">
        <v>4</v>
      </c>
      <c r="S33" s="8"/>
      <c r="T33" s="19"/>
      <c r="U33" s="8"/>
      <c r="V33" s="8"/>
      <c r="W33" s="8"/>
      <c r="X33" s="8"/>
      <c r="Y33" s="24"/>
      <c r="Z33" s="8"/>
    </row>
    <row r="34" spans="1:26" ht="16.5" customHeight="1">
      <c r="A34" s="84"/>
      <c r="B34" s="91"/>
      <c r="C34" s="104"/>
      <c r="D34" s="21"/>
      <c r="E34" s="84" t="s">
        <v>42</v>
      </c>
      <c r="F34" s="105"/>
      <c r="G34" s="105"/>
      <c r="H34" s="63">
        <v>6</v>
      </c>
      <c r="I34" s="64">
        <f>H34*18</f>
        <v>108</v>
      </c>
      <c r="J34" s="64">
        <f>SUM(J30:J33)/2</f>
        <v>40.5</v>
      </c>
      <c r="K34" s="64">
        <f>SUM(K30:K33)/2</f>
        <v>67.5</v>
      </c>
      <c r="L34" s="13"/>
      <c r="M34" s="13"/>
      <c r="N34" s="51">
        <f>SUM(N30:N33)</f>
        <v>0</v>
      </c>
      <c r="O34" s="51">
        <v>4</v>
      </c>
      <c r="P34" s="51">
        <v>4</v>
      </c>
      <c r="Q34" s="51">
        <f>SUM(Q30:Q33)</f>
        <v>0</v>
      </c>
      <c r="R34" s="72" t="s">
        <v>29</v>
      </c>
      <c r="S34" s="73"/>
      <c r="T34" s="74"/>
      <c r="U34" s="18">
        <f>SUM(U30:U33)</f>
        <v>0</v>
      </c>
      <c r="V34" s="18">
        <f>SUM(V30:V33)</f>
        <v>0</v>
      </c>
      <c r="W34" s="13"/>
      <c r="X34" s="13"/>
      <c r="Y34" s="13"/>
      <c r="Z34" s="13"/>
    </row>
    <row r="35" spans="1:26" ht="16.5" customHeight="1">
      <c r="A35" s="84" t="s">
        <v>0</v>
      </c>
      <c r="B35" s="84"/>
      <c r="C35" s="84"/>
      <c r="D35" s="84"/>
      <c r="E35" s="84"/>
      <c r="F35" s="84"/>
      <c r="G35" s="84"/>
      <c r="H35" s="65">
        <f>SUM(H13,H14,H17,H23,H29,H34)</f>
        <v>66</v>
      </c>
      <c r="I35" s="65">
        <f>SUM(I13,I14,I17,I23,I29,I34)</f>
        <v>1188</v>
      </c>
      <c r="J35" s="65">
        <f>SUM(J13,J14,J17,J23,J29,J34)</f>
        <v>501.5</v>
      </c>
      <c r="K35" s="65">
        <f>SUM(K13,K14,K17,K23,K29,K34)</f>
        <v>686.5</v>
      </c>
      <c r="L35" s="70"/>
      <c r="M35" s="70"/>
      <c r="N35" s="65">
        <f>SUM(N13,N14,N17,N23,N29,N34)</f>
        <v>25</v>
      </c>
      <c r="O35" s="65">
        <f>SUM(O13,O14,O17,O23,O29,O34)</f>
        <v>25.5</v>
      </c>
      <c r="P35" s="65">
        <f>SUM(P13,P14,P17,P23,P29,P34)</f>
        <v>26.5</v>
      </c>
      <c r="Q35" s="65">
        <f>SUM(Q13,Q14,Q17,Q23,Q29,Q34)</f>
        <v>0</v>
      </c>
      <c r="R35" s="84" t="s">
        <v>0</v>
      </c>
      <c r="S35" s="84"/>
      <c r="T35" s="84"/>
      <c r="U35" s="48">
        <f>U13+U17+U23+U29+U34</f>
        <v>27</v>
      </c>
      <c r="V35" s="48">
        <f>V13+V17+V23+V29+V34</f>
        <v>486</v>
      </c>
      <c r="W35" s="13"/>
      <c r="X35" s="13"/>
      <c r="Y35" s="13"/>
      <c r="Z35" s="13"/>
    </row>
    <row r="36" spans="1:26" ht="25.5" customHeight="1">
      <c r="A36" s="119" t="s">
        <v>108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9" ht="14.25" customHeight="1">
      <c r="A37" s="2"/>
      <c r="B37" s="2"/>
      <c r="C37" s="2"/>
      <c r="D37" s="2"/>
      <c r="E37" s="2"/>
      <c r="F37" s="2"/>
      <c r="G37" s="2"/>
      <c r="H37" s="1"/>
      <c r="I37" s="1"/>
    </row>
    <row r="38" ht="14.25">
      <c r="I38" s="5"/>
    </row>
  </sheetData>
  <sheetProtection/>
  <mergeCells count="55">
    <mergeCell ref="S17:T17"/>
    <mergeCell ref="A3:A4"/>
    <mergeCell ref="Y3:Y4"/>
    <mergeCell ref="R34:T34"/>
    <mergeCell ref="A18:A23"/>
    <mergeCell ref="C30:C34"/>
    <mergeCell ref="E34:G34"/>
    <mergeCell ref="A24:A29"/>
    <mergeCell ref="C24:C29"/>
    <mergeCell ref="A30:A34"/>
    <mergeCell ref="Z3:Z4"/>
    <mergeCell ref="X3:X4"/>
    <mergeCell ref="A1:Z1"/>
    <mergeCell ref="E13:G13"/>
    <mergeCell ref="D2:Q2"/>
    <mergeCell ref="N3:Q3"/>
    <mergeCell ref="R2:Z2"/>
    <mergeCell ref="J3:J4"/>
    <mergeCell ref="U3:U4"/>
    <mergeCell ref="C3:D4"/>
    <mergeCell ref="V3:V4"/>
    <mergeCell ref="W3:W4"/>
    <mergeCell ref="S3:S4"/>
    <mergeCell ref="F3:F4"/>
    <mergeCell ref="H3:H4"/>
    <mergeCell ref="I3:I4"/>
    <mergeCell ref="A2:C2"/>
    <mergeCell ref="E3:E4"/>
    <mergeCell ref="C15:C17"/>
    <mergeCell ref="D15:D21"/>
    <mergeCell ref="M3:M4"/>
    <mergeCell ref="R3:R4"/>
    <mergeCell ref="A15:A17"/>
    <mergeCell ref="C18:C23"/>
    <mergeCell ref="B3:B4"/>
    <mergeCell ref="L3:L4"/>
    <mergeCell ref="E17:G17"/>
    <mergeCell ref="K3:K4"/>
    <mergeCell ref="B15:B34"/>
    <mergeCell ref="N12:O12"/>
    <mergeCell ref="E23:G23"/>
    <mergeCell ref="B5:B14"/>
    <mergeCell ref="E14:G14"/>
    <mergeCell ref="E29:G29"/>
    <mergeCell ref="G3:G4"/>
    <mergeCell ref="R29:T29"/>
    <mergeCell ref="A36:Z36"/>
    <mergeCell ref="C5:D13"/>
    <mergeCell ref="N7:Q7"/>
    <mergeCell ref="R13:T13"/>
    <mergeCell ref="R23:T23"/>
    <mergeCell ref="R35:T35"/>
    <mergeCell ref="A35:G35"/>
    <mergeCell ref="A5:A14"/>
    <mergeCell ref="D24:D28"/>
  </mergeCells>
  <printOptions horizontalCentered="1"/>
  <pageMargins left="0.2755905511811024" right="0.15748031496062992" top="0" bottom="0" header="0.35433070866141736" footer="0.2362204724409449"/>
  <pageSetup fitToHeight="1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11" t="s">
        <v>34</v>
      </c>
      <c r="B1" s="111"/>
      <c r="C1" s="112"/>
      <c r="D1" s="112"/>
      <c r="E1" s="112"/>
      <c r="F1" s="112"/>
    </row>
    <row r="2" spans="1:6" ht="21.75" customHeight="1">
      <c r="A2" s="114" t="s">
        <v>31</v>
      </c>
      <c r="B2" s="114"/>
      <c r="C2" s="114" t="s">
        <v>1</v>
      </c>
      <c r="D2" s="114"/>
      <c r="E2" s="114"/>
      <c r="F2" s="114"/>
    </row>
    <row r="3" spans="1:6" ht="14.25">
      <c r="A3" s="114"/>
      <c r="B3" s="114"/>
      <c r="C3" s="117" t="s">
        <v>57</v>
      </c>
      <c r="D3" s="109" t="s">
        <v>61</v>
      </c>
      <c r="E3" s="114" t="s">
        <v>16</v>
      </c>
      <c r="F3" s="114"/>
    </row>
    <row r="4" spans="1:6" ht="8.25" customHeight="1">
      <c r="A4" s="114"/>
      <c r="B4" s="114"/>
      <c r="C4" s="114"/>
      <c r="D4" s="110"/>
      <c r="E4" s="114"/>
      <c r="F4" s="114"/>
    </row>
    <row r="5" spans="1:6" ht="21.75" customHeight="1">
      <c r="A5" s="115" t="s">
        <v>18</v>
      </c>
      <c r="B5" s="116"/>
      <c r="C5" s="53">
        <f>D5/18</f>
        <v>27.86111111111111</v>
      </c>
      <c r="D5" s="6">
        <f>'附表一'!J35</f>
        <v>501.5</v>
      </c>
      <c r="E5" s="118">
        <f>D5/D11</f>
        <v>0.29958183990442055</v>
      </c>
      <c r="F5" s="118"/>
    </row>
    <row r="6" spans="1:6" ht="21.75" customHeight="1">
      <c r="A6" s="115" t="s">
        <v>32</v>
      </c>
      <c r="B6" s="116"/>
      <c r="C6" s="53">
        <f>D6/18</f>
        <v>65.13888888888889</v>
      </c>
      <c r="D6" s="6">
        <f>'附表一'!K35+'附表一'!V35</f>
        <v>1172.5</v>
      </c>
      <c r="E6" s="118">
        <f>D6/D11</f>
        <v>0.7004181600955794</v>
      </c>
      <c r="F6" s="118"/>
    </row>
    <row r="7" spans="1:6" ht="21.75" customHeight="1">
      <c r="A7" s="114" t="s">
        <v>33</v>
      </c>
      <c r="B7" s="36" t="s">
        <v>59</v>
      </c>
      <c r="C7" s="54">
        <f>'附表一'!H13+'附表一'!U13</f>
        <v>24</v>
      </c>
      <c r="D7" s="54">
        <f>C7*18</f>
        <v>432</v>
      </c>
      <c r="E7" s="118">
        <f>D7/D11</f>
        <v>0.25806451612903225</v>
      </c>
      <c r="F7" s="118"/>
    </row>
    <row r="8" spans="1:6" ht="29.25" customHeight="1">
      <c r="A8" s="114"/>
      <c r="B8" s="36" t="s">
        <v>60</v>
      </c>
      <c r="C8" s="6">
        <f>'附表一'!H17+'附表一'!U17+'附表一'!H23+'附表一'!H29+'附表一'!U29</f>
        <v>59</v>
      </c>
      <c r="D8" s="54">
        <f>C8*18</f>
        <v>1062</v>
      </c>
      <c r="E8" s="118">
        <f>D8/D11</f>
        <v>0.6344086021505376</v>
      </c>
      <c r="F8" s="118"/>
    </row>
    <row r="9" spans="1:6" ht="35.25" customHeight="1">
      <c r="A9" s="114" t="s">
        <v>17</v>
      </c>
      <c r="B9" s="37" t="s">
        <v>62</v>
      </c>
      <c r="C9" s="6">
        <v>6</v>
      </c>
      <c r="D9" s="54">
        <f>C9*18</f>
        <v>108</v>
      </c>
      <c r="E9" s="118">
        <f>D9/D11</f>
        <v>0.06451612903225806</v>
      </c>
      <c r="F9" s="118"/>
    </row>
    <row r="10" spans="1:6" ht="24" customHeight="1">
      <c r="A10" s="114"/>
      <c r="B10" s="37" t="s">
        <v>60</v>
      </c>
      <c r="C10" s="6">
        <f>'附表一'!H34</f>
        <v>6</v>
      </c>
      <c r="D10" s="54">
        <f>C10*18</f>
        <v>108</v>
      </c>
      <c r="E10" s="118">
        <f>D10/D11</f>
        <v>0.06451612903225806</v>
      </c>
      <c r="F10" s="118"/>
    </row>
    <row r="11" spans="1:6" ht="29.25" customHeight="1">
      <c r="A11" s="113" t="s">
        <v>58</v>
      </c>
      <c r="B11" s="114"/>
      <c r="C11" s="7">
        <f>'附表一'!H35+'附表一'!U35</f>
        <v>93</v>
      </c>
      <c r="D11" s="7">
        <f>'附表一'!I35+'附表一'!V35</f>
        <v>1674</v>
      </c>
      <c r="E11" s="118"/>
      <c r="F11" s="118"/>
    </row>
  </sheetData>
  <sheetProtection/>
  <mergeCells count="18">
    <mergeCell ref="E5:F5"/>
    <mergeCell ref="E9:F9"/>
    <mergeCell ref="E10:F10"/>
    <mergeCell ref="A6:B6"/>
    <mergeCell ref="A7:A8"/>
    <mergeCell ref="E6:F6"/>
    <mergeCell ref="E7:F7"/>
    <mergeCell ref="E8:F8"/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2020-06-28T07:46:14Z</cp:lastPrinted>
  <dcterms:created xsi:type="dcterms:W3CDTF">2003-05-07T07:11:55Z</dcterms:created>
  <dcterms:modified xsi:type="dcterms:W3CDTF">2020-06-28T08:19:34Z</dcterms:modified>
  <cp:category/>
  <cp:version/>
  <cp:contentType/>
  <cp:contentStatus/>
</cp:coreProperties>
</file>