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级人才培养方案（最终）\商贸系2020级人才培养方案（最终版）（2020.6.28）\2020级市场营销三二分段人才培养方案（2020.6.28）\"/>
    </mc:Choice>
  </mc:AlternateContent>
  <bookViews>
    <workbookView xWindow="-105" yWindow="-105" windowWidth="19425" windowHeight="10425" tabRatio="457"/>
  </bookViews>
  <sheets>
    <sheet name="附表一" sheetId="11" r:id="rId1"/>
    <sheet name="附表二" sheetId="10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D11" i="10"/>
  <c r="D10" i="10"/>
  <c r="E10" i="10"/>
  <c r="E9" i="10"/>
  <c r="D8" i="10"/>
  <c r="E8" i="10"/>
  <c r="D7" i="10"/>
  <c r="E7" i="10"/>
  <c r="E6" i="10"/>
  <c r="E5" i="10"/>
  <c r="V13" i="11"/>
  <c r="V32" i="11"/>
  <c r="V42" i="11"/>
  <c r="U13" i="11"/>
  <c r="U32" i="11"/>
  <c r="U42" i="11"/>
  <c r="P32" i="11"/>
  <c r="P42" i="11"/>
  <c r="O32" i="11"/>
  <c r="O42" i="11"/>
  <c r="N32" i="11"/>
  <c r="N41" i="11"/>
  <c r="N42" i="11"/>
  <c r="I6" i="11"/>
  <c r="K6" i="11"/>
  <c r="I7" i="11"/>
  <c r="K7" i="11"/>
  <c r="K13" i="11"/>
  <c r="K21" i="11"/>
  <c r="K29" i="11"/>
  <c r="K32" i="11"/>
  <c r="K42" i="11"/>
  <c r="J13" i="11"/>
  <c r="J21" i="11"/>
  <c r="J29" i="11"/>
  <c r="J32" i="11"/>
  <c r="J42" i="11"/>
  <c r="I8" i="11"/>
  <c r="I13" i="11"/>
  <c r="I21" i="11"/>
  <c r="I29" i="11"/>
  <c r="I32" i="11"/>
  <c r="I41" i="11"/>
  <c r="I42" i="11"/>
  <c r="H13" i="11"/>
  <c r="H21" i="11"/>
  <c r="H29" i="11"/>
  <c r="H32" i="11"/>
  <c r="H42" i="11"/>
  <c r="Q41" i="11"/>
  <c r="Q32" i="11"/>
</calcChain>
</file>

<file path=xl/sharedStrings.xml><?xml version="1.0" encoding="utf-8"?>
<sst xmlns="http://schemas.openxmlformats.org/spreadsheetml/2006/main" count="177" uniqueCount="117">
  <si>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</si>
  <si>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</si>
  <si>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</si>
  <si>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</si>
  <si>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</si>
  <si>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</si>
  <si>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</si>
  <si>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</si>
  <si>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</si>
  <si>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</si>
  <si>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</si>
  <si>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</si>
  <si>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</si>
  <si>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</si>
  <si>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</si>
  <si>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</si>
  <si>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</si>
  <si>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</si>
  <si>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</si>
  <si>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</si>
  <si>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</si>
  <si>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</si>
  <si>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</si>
  <si>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</si>
  <si>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>思想道德修养与法律基础</t>
  </si>
  <si>
    <t>*</t>
  </si>
  <si>
    <t>√</t>
  </si>
  <si>
    <t>0320007</t>
  </si>
  <si>
    <t xml:space="preserve">体育 </t>
  </si>
  <si>
    <t>1、2</t>
  </si>
  <si>
    <t>0220003</t>
  </si>
  <si>
    <t xml:space="preserve">毛泽东思想和中国特色社会主义理论体系概论 </t>
  </si>
  <si>
    <t xml:space="preserve"> </t>
  </si>
  <si>
    <t>2220002</t>
  </si>
  <si>
    <t>创新创业（社会实践）活动</t>
  </si>
  <si>
    <t>1—3</t>
  </si>
  <si>
    <t>0220009</t>
  </si>
  <si>
    <t xml:space="preserve">形势与政策 </t>
  </si>
  <si>
    <t>军事技能训练</t>
  </si>
  <si>
    <t xml:space="preserve">国学精粹 </t>
  </si>
  <si>
    <t>4020001</t>
  </si>
  <si>
    <t xml:space="preserve">大学生职业生涯与创新创业指导 </t>
  </si>
  <si>
    <t>4320010</t>
  </si>
  <si>
    <t xml:space="preserve">心理健康教育与训练 </t>
  </si>
  <si>
    <t>4320004</t>
  </si>
  <si>
    <t xml:space="preserve">军事理论 </t>
  </si>
  <si>
    <t>美育</t>
  </si>
  <si>
    <t>小计</t>
  </si>
  <si>
    <t xml:space="preserve">公共基础课（选修课）
</t>
  </si>
  <si>
    <t>扩展能力模块</t>
  </si>
  <si>
    <t>公共选修课（小计）</t>
  </si>
  <si>
    <t>2</t>
  </si>
  <si>
    <t>专业（技能）课程</t>
  </si>
  <si>
    <t>专业(群)平台课程(必修)</t>
  </si>
  <si>
    <t>1120091</t>
  </si>
  <si>
    <t xml:space="preserve">现代管理方法 </t>
  </si>
  <si>
    <t>1020099</t>
  </si>
  <si>
    <t xml:space="preserve">经济学基础 </t>
  </si>
  <si>
    <t>1020156</t>
  </si>
  <si>
    <t xml:space="preserve">商务沟通I </t>
  </si>
  <si>
    <t xml:space="preserve">国际贸易实务 </t>
  </si>
  <si>
    <t xml:space="preserve">经济法 </t>
  </si>
  <si>
    <t>1020292</t>
  </si>
  <si>
    <t xml:space="preserve">商务数据分析 </t>
  </si>
  <si>
    <t>▲</t>
  </si>
  <si>
    <t>单项技能模块(专业必修课)</t>
  </si>
  <si>
    <t>0720288</t>
  </si>
  <si>
    <t xml:space="preserve">营销职业认知与素养训练 </t>
  </si>
  <si>
    <t>0720287</t>
  </si>
  <si>
    <t xml:space="preserve">消费行为分析 </t>
  </si>
  <si>
    <t>0722156</t>
  </si>
  <si>
    <t xml:space="preserve">商务沟通II </t>
  </si>
  <si>
    <t>0720207</t>
  </si>
  <si>
    <t xml:space="preserve">市场调查 </t>
  </si>
  <si>
    <t xml:space="preserve">营销策划实务 </t>
  </si>
  <si>
    <t>1020073</t>
  </si>
  <si>
    <t xml:space="preserve">网络营销 </t>
  </si>
  <si>
    <t>0720353</t>
  </si>
  <si>
    <t xml:space="preserve">销售管理 </t>
  </si>
  <si>
    <t>综合技能模块（专业必修课）</t>
  </si>
  <si>
    <t>1020294</t>
  </si>
  <si>
    <t xml:space="preserve">网店运营管理 </t>
  </si>
  <si>
    <t>1020260</t>
  </si>
  <si>
    <t>营销沙盘实训</t>
  </si>
  <si>
    <t>毕业(顶岗)实习与毕业论文（设计、实习报告）</t>
  </si>
  <si>
    <t>专业技能拓展模块（专业选修课）</t>
  </si>
  <si>
    <t xml:space="preserve">渠道管理 </t>
  </si>
  <si>
    <t>新零售营销综合实训</t>
  </si>
  <si>
    <t xml:space="preserve">商务信息搜索与处理 </t>
  </si>
  <si>
    <t xml:space="preserve">新媒体营销综合实训 </t>
  </si>
  <si>
    <t>0720284</t>
  </si>
  <si>
    <t xml:space="preserve">网络信息编辑实务 </t>
  </si>
  <si>
    <t>企业营销实践</t>
  </si>
  <si>
    <t>商品采编与网店装修</t>
  </si>
  <si>
    <t xml:space="preserve">信息化技能强化训练 </t>
  </si>
  <si>
    <t>网络客户服务</t>
  </si>
  <si>
    <t>1+X证书考证培训</t>
  </si>
  <si>
    <t>新媒体商务视觉传达设计</t>
  </si>
  <si>
    <t>移动电子商务</t>
  </si>
  <si>
    <t>1020274</t>
  </si>
  <si>
    <t xml:space="preserve">跨境电子商务 </t>
  </si>
  <si>
    <t>**</t>
  </si>
  <si>
    <t>5</t>
  </si>
  <si>
    <t>45</t>
  </si>
  <si>
    <t>3</t>
  </si>
  <si>
    <t>合计</t>
  </si>
  <si>
    <t>课程类别</t>
  </si>
  <si>
    <t>比例</t>
  </si>
  <si>
    <t>理论教学</t>
  </si>
  <si>
    <t>实践教学</t>
  </si>
  <si>
    <t>必修课</t>
  </si>
  <si>
    <t>公共基础课</t>
  </si>
  <si>
    <t>专业（技能）课</t>
  </si>
  <si>
    <t>选修课</t>
  </si>
  <si>
    <t>总学时/学分</t>
  </si>
  <si>
    <t>附表三：各类课程学时分配表</t>
    <phoneticPr fontId="3" type="noConversion"/>
  </si>
  <si>
    <t>说明：1、*为职业素养核心课程；    2、**为专业技能核心课程；    3、▲为“教学做一体化”课程；   4、“√”为考试周课程；
      5、《大学生职业生涯与创新创业指导》课程课外实践另外安排1学分，18学时；6.《心理健康教育与训练》课外学习实践另外安排1学分，18学时；7.入学教育按学校校历安排。8.《创新创业（社会实践）活动》具体学分根据《广州城市职业学院大学生创新创业（社会实践）活动学分认定与管理办法》的相关规定确定和实施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</si>
</sst>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\(0.0\)"/>
    <numFmt numFmtId="177" formatCode="0.0_ "/>
    <numFmt numFmtId="178" formatCode="0;[Red]0"/>
    <numFmt numFmtId="179" formatCode="0_);[Red]\(0\)"/>
    <numFmt numFmtId="180" formatCode="0_ "/>
    <numFmt numFmtId="181" formatCode="0.00_ 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7"/>
      <name val="宋体"/>
      <family val="3"/>
      <charset val="134"/>
    </font>
    <font>
      <sz val="7"/>
      <name val="Times New Roman"/>
      <family val="1"/>
    </font>
    <font>
      <sz val="8"/>
      <name val="宋体"/>
      <family val="3"/>
      <charset val="134"/>
    </font>
    <font>
      <sz val="7"/>
      <name val="等线"/>
      <family val="3"/>
      <charset val="134"/>
    </font>
    <font>
      <b/>
      <sz val="7"/>
      <name val="宋体"/>
      <family val="3"/>
      <charset val="134"/>
    </font>
    <font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 applyProtection="0"/>
    <xf numFmtId="0" fontId="9" fillId="0" borderId="0"/>
  </cellStyleXfs>
  <cellXfs count="133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3" borderId="0" xfId="0" applyFont="1" applyFill="1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2" xfId="0" applyFont="1" applyBorder="1"/>
    <xf numFmtId="49" fontId="4" fillId="6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 shrinkToFi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77" fontId="4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vertical="center" textRotation="255" shrinkToFit="1"/>
    </xf>
    <xf numFmtId="0" fontId="7" fillId="0" borderId="2" xfId="0" applyFont="1" applyBorder="1" applyAlignment="1" applyProtection="1">
      <alignment horizontal="center" vertical="center" wrapText="1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textRotation="255" wrapText="1" shrinkToFit="1"/>
    </xf>
    <xf numFmtId="0" fontId="4" fillId="0" borderId="2" xfId="0" applyFont="1" applyBorder="1" applyAlignment="1">
      <alignment vertical="center" textRotation="255" wrapText="1" shrinkToFit="1"/>
    </xf>
    <xf numFmtId="0" fontId="4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wrapText="1"/>
    </xf>
    <xf numFmtId="179" fontId="8" fillId="0" borderId="2" xfId="0" applyNumberFormat="1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/>
    </xf>
    <xf numFmtId="179" fontId="4" fillId="0" borderId="2" xfId="0" applyNumberFormat="1" applyFont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 vertical="center"/>
    </xf>
    <xf numFmtId="180" fontId="4" fillId="6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7" borderId="2" xfId="0" applyNumberFormat="1" applyFont="1" applyFill="1" applyBorder="1" applyAlignment="1">
      <alignment horizontal="center" vertical="center" wrapText="1"/>
    </xf>
    <xf numFmtId="180" fontId="4" fillId="7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wrapText="1"/>
    </xf>
    <xf numFmtId="180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81" fontId="6" fillId="0" borderId="0" xfId="0" applyNumberFormat="1" applyFont="1"/>
    <xf numFmtId="0" fontId="6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177" fontId="3" fillId="0" borderId="0" xfId="0" applyNumberFormat="1" applyFont="1"/>
    <xf numFmtId="179" fontId="4" fillId="0" borderId="2" xfId="0" applyNumberFormat="1" applyFont="1" applyBorder="1" applyAlignment="1" applyProtection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 shrinkToFit="1"/>
    </xf>
    <xf numFmtId="0" fontId="4" fillId="6" borderId="7" xfId="0" applyFont="1" applyFill="1" applyBorder="1" applyAlignment="1">
      <alignment horizontal="center" vertical="center" wrapText="1" shrinkToFit="1"/>
    </xf>
    <xf numFmtId="0" fontId="4" fillId="6" borderId="6" xfId="0" applyFont="1" applyFill="1" applyBorder="1" applyAlignment="1">
      <alignment horizontal="center" vertical="center" wrapText="1" shrinkToFi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10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26</xdr:row>
      <xdr:rowOff>0</xdr:rowOff>
    </xdr:from>
    <xdr:to>
      <xdr:col>11</xdr:col>
      <xdr:colOff>200025</xdr:colOff>
      <xdr:row>26</xdr:row>
      <xdr:rowOff>171450</xdr:rowOff>
    </xdr:to>
    <xdr:pic>
      <xdr:nvPicPr>
        <xdr:cNvPr id="1169" name="Picture 1" descr="C:\Users\yan\AppData\Roaming\Tencent\Users\760212922\QQ\WinTemp\RichOle\B7K~V`2C7M6[NUG`%QHHS%I.pn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24475" y="5838825"/>
          <a:ext cx="142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25</xdr:row>
      <xdr:rowOff>0</xdr:rowOff>
    </xdr:from>
    <xdr:to>
      <xdr:col>11</xdr:col>
      <xdr:colOff>200025</xdr:colOff>
      <xdr:row>25</xdr:row>
      <xdr:rowOff>171450</xdr:rowOff>
    </xdr:to>
    <xdr:pic>
      <xdr:nvPicPr>
        <xdr:cNvPr id="1170" name="Picture 1" descr="C:\Users\yan\AppData\Roaming\Tencent\Users\760212922\QQ\WinTemp\RichOle\B7K~V`2C7M6[NUG`%QHHS%I.png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24475" y="5600700"/>
          <a:ext cx="142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24</xdr:row>
      <xdr:rowOff>66675</xdr:rowOff>
    </xdr:from>
    <xdr:to>
      <xdr:col>11</xdr:col>
      <xdr:colOff>219075</xdr:colOff>
      <xdr:row>24</xdr:row>
      <xdr:rowOff>209550</xdr:rowOff>
    </xdr:to>
    <xdr:pic>
      <xdr:nvPicPr>
        <xdr:cNvPr id="1171" name="Picture 1" descr="C:\Users\yan\AppData\Roaming\Tencent\Users\760212922\QQ\WinTemp\RichOle\B7K~V`2C7M6[NUG`%QHHS%I.pn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43525" y="54292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25</xdr:row>
      <xdr:rowOff>38100</xdr:rowOff>
    </xdr:from>
    <xdr:to>
      <xdr:col>11</xdr:col>
      <xdr:colOff>190500</xdr:colOff>
      <xdr:row>25</xdr:row>
      <xdr:rowOff>180975</xdr:rowOff>
    </xdr:to>
    <xdr:pic>
      <xdr:nvPicPr>
        <xdr:cNvPr id="1172" name="Picture 1" descr="C:\Users\yan\AppData\Roaming\Tencent\Users\760212922\QQ\WinTemp\RichOle\B7K~V`2C7M6[NUG`%QHHS%I.pn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14950" y="56388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topLeftCell="A22" zoomScale="75" zoomScaleNormal="75" workbookViewId="0">
      <selection activeCell="A43" sqref="A43:Z43"/>
    </sheetView>
  </sheetViews>
  <sheetFormatPr defaultColWidth="8.875" defaultRowHeight="14.25" x14ac:dyDescent="0.15"/>
  <cols>
    <col min="1" max="1" width="3" style="3" customWidth="1"/>
    <col min="2" max="2" width="5.5" style="3" customWidth="1"/>
    <col min="3" max="3" width="6.125" style="3" customWidth="1"/>
    <col min="4" max="4" width="1.875" style="3" hidden="1" customWidth="1"/>
    <col min="5" max="5" width="1.875" style="3" customWidth="1"/>
    <col min="6" max="6" width="5.875" style="3" customWidth="1"/>
    <col min="7" max="7" width="29.5" style="3" customWidth="1"/>
    <col min="8" max="8" width="4.125" style="3" customWidth="1"/>
    <col min="9" max="9" width="5.125" style="3" customWidth="1"/>
    <col min="10" max="10" width="4.5" style="3" customWidth="1"/>
    <col min="11" max="11" width="4.125" style="3" customWidth="1"/>
    <col min="12" max="13" width="3.125" style="3" customWidth="1"/>
    <col min="14" max="14" width="4.125" style="4" customWidth="1"/>
    <col min="15" max="15" width="4.375" style="4" customWidth="1"/>
    <col min="16" max="16" width="4.625" style="4" customWidth="1"/>
    <col min="17" max="17" width="2.875" style="3" customWidth="1"/>
    <col min="18" max="18" width="2" style="3" customWidth="1"/>
    <col min="19" max="19" width="6.125" style="3" customWidth="1"/>
    <col min="20" max="20" width="14.5" style="3" customWidth="1"/>
    <col min="21" max="21" width="4.125" style="3" customWidth="1"/>
    <col min="22" max="22" width="6" style="3" customWidth="1"/>
    <col min="23" max="23" width="3.5" style="3" customWidth="1"/>
    <col min="24" max="26" width="3.125" style="3" customWidth="1"/>
    <col min="27" max="27" width="4.875" style="5" customWidth="1"/>
    <col min="28" max="16384" width="8.875" style="3"/>
  </cols>
  <sheetData>
    <row r="1" spans="1:27" x14ac:dyDescent="0.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2" customHeight="1" x14ac:dyDescent="0.15">
      <c r="A2" s="114" t="s">
        <v>1</v>
      </c>
      <c r="B2" s="115"/>
      <c r="C2" s="116"/>
      <c r="D2" s="85" t="s">
        <v>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 t="s">
        <v>3</v>
      </c>
      <c r="S2" s="85"/>
      <c r="T2" s="85"/>
      <c r="U2" s="85"/>
      <c r="V2" s="85"/>
      <c r="W2" s="85"/>
      <c r="X2" s="85"/>
      <c r="Y2" s="85"/>
      <c r="Z2" s="85"/>
    </row>
    <row r="3" spans="1:27" ht="11.25" customHeight="1" x14ac:dyDescent="0.15">
      <c r="A3" s="101" t="s">
        <v>4</v>
      </c>
      <c r="B3" s="104" t="s">
        <v>5</v>
      </c>
      <c r="C3" s="85" t="s">
        <v>6</v>
      </c>
      <c r="D3" s="85"/>
      <c r="E3" s="85" t="s">
        <v>4</v>
      </c>
      <c r="F3" s="93" t="s">
        <v>7</v>
      </c>
      <c r="G3" s="85" t="s">
        <v>8</v>
      </c>
      <c r="H3" s="85" t="s">
        <v>9</v>
      </c>
      <c r="I3" s="85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 t="s">
        <v>15</v>
      </c>
      <c r="O3" s="85"/>
      <c r="P3" s="85"/>
      <c r="Q3" s="85"/>
      <c r="R3" s="85" t="s">
        <v>4</v>
      </c>
      <c r="S3" s="93" t="s">
        <v>7</v>
      </c>
      <c r="T3" s="67" t="s">
        <v>16</v>
      </c>
      <c r="U3" s="85" t="s">
        <v>9</v>
      </c>
      <c r="V3" s="85" t="s">
        <v>10</v>
      </c>
      <c r="W3" s="85" t="s">
        <v>17</v>
      </c>
      <c r="X3" s="85" t="s">
        <v>18</v>
      </c>
      <c r="Y3" s="85" t="s">
        <v>13</v>
      </c>
      <c r="Z3" s="85" t="s">
        <v>19</v>
      </c>
    </row>
    <row r="4" spans="1:27" ht="9.75" customHeight="1" x14ac:dyDescent="0.15">
      <c r="A4" s="102"/>
      <c r="B4" s="105"/>
      <c r="C4" s="85"/>
      <c r="D4" s="85"/>
      <c r="E4" s="85"/>
      <c r="F4" s="94"/>
      <c r="G4" s="85"/>
      <c r="H4" s="85"/>
      <c r="I4" s="85"/>
      <c r="J4" s="85"/>
      <c r="K4" s="85"/>
      <c r="L4" s="85"/>
      <c r="M4" s="85"/>
      <c r="N4" s="41">
        <v>1</v>
      </c>
      <c r="O4" s="41">
        <v>2</v>
      </c>
      <c r="P4" s="41">
        <v>3</v>
      </c>
      <c r="Q4" s="41">
        <v>4</v>
      </c>
      <c r="R4" s="85"/>
      <c r="S4" s="94"/>
      <c r="T4" s="68" t="s">
        <v>20</v>
      </c>
      <c r="U4" s="85"/>
      <c r="V4" s="85"/>
      <c r="W4" s="85"/>
      <c r="X4" s="85"/>
      <c r="Y4" s="85"/>
      <c r="Z4" s="85"/>
    </row>
    <row r="5" spans="1:27" ht="18.75" customHeight="1" x14ac:dyDescent="0.15">
      <c r="A5" s="85">
        <v>1</v>
      </c>
      <c r="B5" s="106" t="s">
        <v>21</v>
      </c>
      <c r="C5" s="86" t="s">
        <v>22</v>
      </c>
      <c r="D5" s="87"/>
      <c r="E5" s="8">
        <v>1</v>
      </c>
      <c r="F5" s="10" t="s">
        <v>23</v>
      </c>
      <c r="G5" s="11" t="s">
        <v>24</v>
      </c>
      <c r="H5" s="8">
        <v>4</v>
      </c>
      <c r="I5" s="8">
        <v>72</v>
      </c>
      <c r="J5" s="8">
        <v>54</v>
      </c>
      <c r="K5" s="8">
        <v>18</v>
      </c>
      <c r="L5" s="42" t="s">
        <v>25</v>
      </c>
      <c r="M5" s="8" t="s">
        <v>26</v>
      </c>
      <c r="N5" s="41">
        <v>4</v>
      </c>
      <c r="O5" s="41"/>
      <c r="P5" s="41"/>
      <c r="Q5" s="41"/>
      <c r="R5" s="8">
        <v>1</v>
      </c>
      <c r="S5" s="45" t="s">
        <v>27</v>
      </c>
      <c r="T5" s="8" t="s">
        <v>28</v>
      </c>
      <c r="U5" s="8">
        <v>3</v>
      </c>
      <c r="V5" s="8">
        <v>54</v>
      </c>
      <c r="W5" s="8"/>
      <c r="X5" s="8" t="s">
        <v>29</v>
      </c>
      <c r="Y5" s="30"/>
      <c r="Z5" s="30"/>
      <c r="AA5" s="80"/>
    </row>
    <row r="6" spans="1:27" ht="18.75" customHeight="1" x14ac:dyDescent="0.15">
      <c r="A6" s="85"/>
      <c r="B6" s="107"/>
      <c r="C6" s="88"/>
      <c r="D6" s="89"/>
      <c r="E6" s="8">
        <v>2</v>
      </c>
      <c r="F6" s="10" t="s">
        <v>30</v>
      </c>
      <c r="G6" s="8" t="s">
        <v>31</v>
      </c>
      <c r="H6" s="8">
        <v>4</v>
      </c>
      <c r="I6" s="8">
        <f>H6*18</f>
        <v>72</v>
      </c>
      <c r="J6" s="8">
        <v>54</v>
      </c>
      <c r="K6" s="8">
        <f>I6-J6</f>
        <v>18</v>
      </c>
      <c r="L6" s="42"/>
      <c r="M6" s="8" t="s">
        <v>26</v>
      </c>
      <c r="N6" s="41">
        <v>4</v>
      </c>
      <c r="O6" s="41" t="s">
        <v>32</v>
      </c>
      <c r="P6" s="41"/>
      <c r="Q6" s="41"/>
      <c r="R6" s="8">
        <v>2</v>
      </c>
      <c r="S6" s="69" t="s">
        <v>33</v>
      </c>
      <c r="T6" s="8" t="s">
        <v>34</v>
      </c>
      <c r="U6" s="8">
        <v>2</v>
      </c>
      <c r="V6" s="8">
        <v>36</v>
      </c>
      <c r="W6" s="8"/>
      <c r="X6" s="8" t="s">
        <v>35</v>
      </c>
      <c r="Y6" s="8"/>
      <c r="Z6" s="8"/>
      <c r="AA6" s="80"/>
    </row>
    <row r="7" spans="1:27" ht="18.75" customHeight="1" x14ac:dyDescent="0.15">
      <c r="A7" s="85"/>
      <c r="B7" s="107"/>
      <c r="C7" s="88"/>
      <c r="D7" s="89"/>
      <c r="E7" s="8">
        <v>3</v>
      </c>
      <c r="F7" s="10" t="s">
        <v>36</v>
      </c>
      <c r="G7" s="8" t="s">
        <v>37</v>
      </c>
      <c r="H7" s="8">
        <v>1</v>
      </c>
      <c r="I7" s="8">
        <f>H7*18</f>
        <v>18</v>
      </c>
      <c r="J7" s="8">
        <v>12</v>
      </c>
      <c r="K7" s="8">
        <f>I7-J7</f>
        <v>6</v>
      </c>
      <c r="L7" s="42"/>
      <c r="M7" s="8"/>
      <c r="N7" s="41">
        <v>1</v>
      </c>
      <c r="O7" s="43"/>
      <c r="P7" s="43"/>
      <c r="Q7" s="41"/>
      <c r="R7" s="8">
        <v>3</v>
      </c>
      <c r="S7" s="70">
        <v>4320001</v>
      </c>
      <c r="T7" s="22" t="s">
        <v>38</v>
      </c>
      <c r="U7" s="70">
        <v>2</v>
      </c>
      <c r="V7" s="70">
        <v>36</v>
      </c>
      <c r="W7" s="70">
        <v>2</v>
      </c>
      <c r="X7" s="70">
        <v>1</v>
      </c>
      <c r="Y7" s="8"/>
      <c r="Z7" s="8"/>
      <c r="AA7" s="80"/>
    </row>
    <row r="8" spans="1:27" ht="18.75" customHeight="1" x14ac:dyDescent="0.15">
      <c r="A8" s="85"/>
      <c r="B8" s="107"/>
      <c r="C8" s="88"/>
      <c r="D8" s="89"/>
      <c r="E8" s="8">
        <v>4</v>
      </c>
      <c r="F8" s="10">
        <v>2820001</v>
      </c>
      <c r="G8" s="8" t="s">
        <v>39</v>
      </c>
      <c r="H8" s="8">
        <v>1.5</v>
      </c>
      <c r="I8" s="8">
        <f>H8*18</f>
        <v>27</v>
      </c>
      <c r="J8" s="8">
        <v>18</v>
      </c>
      <c r="K8" s="8">
        <v>9</v>
      </c>
      <c r="L8" s="8"/>
      <c r="M8" s="8"/>
      <c r="N8" s="44"/>
      <c r="O8" s="41">
        <v>1.5</v>
      </c>
      <c r="P8" s="44"/>
      <c r="Q8" s="41"/>
      <c r="R8" s="8"/>
      <c r="S8" s="45"/>
      <c r="T8" s="8"/>
      <c r="U8" s="8"/>
      <c r="V8" s="8"/>
      <c r="W8" s="8"/>
      <c r="X8" s="8"/>
      <c r="Y8" s="8"/>
      <c r="Z8" s="8"/>
      <c r="AA8" s="80"/>
    </row>
    <row r="9" spans="1:27" ht="18.75" customHeight="1" x14ac:dyDescent="0.15">
      <c r="A9" s="85"/>
      <c r="B9" s="107"/>
      <c r="C9" s="88"/>
      <c r="D9" s="89"/>
      <c r="E9" s="8">
        <v>5</v>
      </c>
      <c r="F9" s="10" t="s">
        <v>40</v>
      </c>
      <c r="G9" s="8" t="s">
        <v>41</v>
      </c>
      <c r="H9" s="8">
        <v>2</v>
      </c>
      <c r="I9" s="8">
        <v>36</v>
      </c>
      <c r="J9" s="8">
        <v>18</v>
      </c>
      <c r="K9" s="8">
        <v>18</v>
      </c>
      <c r="L9" s="8"/>
      <c r="M9" s="8"/>
      <c r="N9" s="41">
        <v>1.5</v>
      </c>
      <c r="O9" s="41"/>
      <c r="P9" s="41">
        <v>0.5</v>
      </c>
      <c r="Q9" s="41" t="s">
        <v>32</v>
      </c>
      <c r="R9" s="8"/>
      <c r="S9" s="45"/>
      <c r="T9" s="8"/>
      <c r="U9" s="8"/>
      <c r="V9" s="8"/>
      <c r="W9" s="8"/>
      <c r="X9" s="8"/>
      <c r="Y9" s="8"/>
      <c r="Z9" s="8"/>
      <c r="AA9" s="80"/>
    </row>
    <row r="10" spans="1:27" ht="18.75" customHeight="1" x14ac:dyDescent="0.15">
      <c r="A10" s="85"/>
      <c r="B10" s="107"/>
      <c r="C10" s="88"/>
      <c r="D10" s="89"/>
      <c r="E10" s="8">
        <v>6</v>
      </c>
      <c r="F10" s="10" t="s">
        <v>42</v>
      </c>
      <c r="G10" s="8" t="s">
        <v>43</v>
      </c>
      <c r="H10" s="8">
        <v>1</v>
      </c>
      <c r="I10" s="8">
        <v>18</v>
      </c>
      <c r="J10" s="8">
        <v>9</v>
      </c>
      <c r="K10" s="8">
        <v>9</v>
      </c>
      <c r="L10" s="8"/>
      <c r="M10" s="8"/>
      <c r="N10" s="41">
        <v>1</v>
      </c>
      <c r="O10" s="44"/>
      <c r="P10" s="44"/>
      <c r="Q10" s="41"/>
      <c r="R10" s="8"/>
      <c r="S10" s="45"/>
      <c r="T10" s="8"/>
      <c r="U10" s="8"/>
      <c r="V10" s="8"/>
      <c r="W10" s="8"/>
      <c r="X10" s="8"/>
      <c r="Y10" s="8"/>
      <c r="Z10" s="8"/>
      <c r="AA10" s="80"/>
    </row>
    <row r="11" spans="1:27" ht="18.75" customHeight="1" x14ac:dyDescent="0.15">
      <c r="A11" s="85"/>
      <c r="B11" s="107"/>
      <c r="C11" s="88"/>
      <c r="D11" s="89"/>
      <c r="E11" s="8">
        <v>7</v>
      </c>
      <c r="F11" s="10" t="s">
        <v>44</v>
      </c>
      <c r="G11" s="9" t="s">
        <v>45</v>
      </c>
      <c r="H11" s="8">
        <v>2</v>
      </c>
      <c r="I11" s="8">
        <v>36</v>
      </c>
      <c r="J11" s="8">
        <v>36</v>
      </c>
      <c r="K11" s="8">
        <v>0</v>
      </c>
      <c r="L11" s="42" t="s">
        <v>32</v>
      </c>
      <c r="M11" s="8" t="s">
        <v>32</v>
      </c>
      <c r="N11" s="90">
        <v>2</v>
      </c>
      <c r="O11" s="91"/>
      <c r="P11" s="44"/>
      <c r="Q11" s="41"/>
      <c r="R11" s="8"/>
      <c r="S11" s="45"/>
      <c r="T11" s="8"/>
      <c r="U11" s="8"/>
      <c r="V11" s="8"/>
      <c r="W11" s="8"/>
      <c r="X11" s="8"/>
      <c r="Y11" s="8"/>
      <c r="Z11" s="8"/>
      <c r="AA11" s="80"/>
    </row>
    <row r="12" spans="1:27" ht="18.75" customHeight="1" x14ac:dyDescent="0.15">
      <c r="A12" s="85"/>
      <c r="B12" s="107"/>
      <c r="C12" s="88"/>
      <c r="D12" s="89"/>
      <c r="E12" s="8">
        <v>8</v>
      </c>
      <c r="F12" s="13"/>
      <c r="G12" s="9" t="s">
        <v>46</v>
      </c>
      <c r="H12" s="8">
        <v>2</v>
      </c>
      <c r="I12" s="8">
        <v>36</v>
      </c>
      <c r="J12" s="8">
        <v>18</v>
      </c>
      <c r="K12" s="8">
        <v>18</v>
      </c>
      <c r="L12" s="8"/>
      <c r="M12" s="8"/>
      <c r="N12" s="41" t="s">
        <v>32</v>
      </c>
      <c r="O12" s="41">
        <v>2</v>
      </c>
      <c r="P12" s="44"/>
      <c r="Q12" s="41"/>
      <c r="R12" s="8"/>
      <c r="S12" s="45"/>
      <c r="T12" s="8"/>
      <c r="U12" s="8"/>
      <c r="V12" s="8"/>
      <c r="W12" s="8"/>
      <c r="X12" s="8"/>
      <c r="Y12" s="8"/>
      <c r="Z12" s="8"/>
      <c r="AA12" s="80"/>
    </row>
    <row r="13" spans="1:27" ht="18.75" customHeight="1" x14ac:dyDescent="0.15">
      <c r="A13" s="85"/>
      <c r="B13" s="108"/>
      <c r="C13" s="88"/>
      <c r="D13" s="89"/>
      <c r="E13" s="95" t="s">
        <v>47</v>
      </c>
      <c r="F13" s="95"/>
      <c r="G13" s="95"/>
      <c r="H13" s="14">
        <f>SUM(H5:H12)</f>
        <v>17.5</v>
      </c>
      <c r="I13" s="14">
        <f>SUM(I5:I12)</f>
        <v>315</v>
      </c>
      <c r="J13" s="14">
        <f>SUM(J5:J12)</f>
        <v>219</v>
      </c>
      <c r="K13" s="14">
        <f>SUM(K5:K12)</f>
        <v>96</v>
      </c>
      <c r="L13" s="45"/>
      <c r="M13" s="45"/>
      <c r="N13" s="46">
        <v>12.5</v>
      </c>
      <c r="O13" s="46">
        <v>4.5</v>
      </c>
      <c r="P13" s="47">
        <v>0.5</v>
      </c>
      <c r="Q13" s="47" t="s">
        <v>32</v>
      </c>
      <c r="R13" s="85" t="s">
        <v>47</v>
      </c>
      <c r="S13" s="85"/>
      <c r="T13" s="85"/>
      <c r="U13" s="14">
        <f>SUM(U5:U9)</f>
        <v>7</v>
      </c>
      <c r="V13" s="14">
        <f>SUM(V5:V9)</f>
        <v>126</v>
      </c>
      <c r="W13" s="63"/>
      <c r="X13" s="45"/>
      <c r="Y13" s="45"/>
      <c r="Z13" s="45"/>
      <c r="AA13" s="80"/>
    </row>
    <row r="14" spans="1:27" ht="18.75" customHeight="1" x14ac:dyDescent="0.15">
      <c r="A14" s="8">
        <v>2</v>
      </c>
      <c r="B14" s="15" t="s">
        <v>48</v>
      </c>
      <c r="C14" s="11" t="s">
        <v>49</v>
      </c>
      <c r="D14" s="12"/>
      <c r="E14" s="96" t="s">
        <v>50</v>
      </c>
      <c r="F14" s="97"/>
      <c r="G14" s="98"/>
      <c r="H14" s="16">
        <v>4</v>
      </c>
      <c r="I14" s="16">
        <v>72</v>
      </c>
      <c r="J14" s="16">
        <v>36</v>
      </c>
      <c r="K14" s="16">
        <v>36</v>
      </c>
      <c r="L14" s="45"/>
      <c r="M14" s="45"/>
      <c r="N14" s="48" t="s">
        <v>51</v>
      </c>
      <c r="O14" s="46">
        <v>2</v>
      </c>
      <c r="P14" s="46" t="s">
        <v>32</v>
      </c>
      <c r="Q14" s="47"/>
      <c r="R14" s="8"/>
      <c r="S14" s="8"/>
      <c r="T14" s="8"/>
      <c r="U14" s="71"/>
      <c r="V14" s="71"/>
      <c r="W14" s="63"/>
      <c r="X14" s="45"/>
      <c r="Y14" s="45"/>
      <c r="Z14" s="45"/>
      <c r="AA14" s="80"/>
    </row>
    <row r="15" spans="1:27" ht="18.75" customHeight="1" x14ac:dyDescent="0.15">
      <c r="A15" s="85">
        <v>3</v>
      </c>
      <c r="B15" s="106" t="s">
        <v>52</v>
      </c>
      <c r="C15" s="109" t="s">
        <v>53</v>
      </c>
      <c r="D15" s="92"/>
      <c r="E15" s="8">
        <v>1</v>
      </c>
      <c r="F15" s="18" t="s">
        <v>54</v>
      </c>
      <c r="G15" s="19" t="s">
        <v>55</v>
      </c>
      <c r="H15" s="19">
        <v>2.5</v>
      </c>
      <c r="I15" s="19">
        <v>45</v>
      </c>
      <c r="J15" s="19">
        <v>45</v>
      </c>
      <c r="K15" s="19">
        <v>0</v>
      </c>
      <c r="L15" s="19"/>
      <c r="M15" s="19"/>
      <c r="N15" s="49">
        <v>2.5</v>
      </c>
      <c r="O15" s="50"/>
      <c r="P15" s="41"/>
      <c r="Q15" s="41"/>
      <c r="R15" s="8" t="s">
        <v>32</v>
      </c>
      <c r="S15" s="8"/>
      <c r="T15" s="11"/>
      <c r="U15" s="8"/>
      <c r="V15" s="8"/>
      <c r="W15" s="8"/>
      <c r="X15" s="72"/>
      <c r="Y15" s="42"/>
      <c r="Z15" s="8"/>
      <c r="AA15" s="80"/>
    </row>
    <row r="16" spans="1:27" ht="18.75" customHeight="1" x14ac:dyDescent="0.15">
      <c r="A16" s="85"/>
      <c r="B16" s="107"/>
      <c r="C16" s="109"/>
      <c r="D16" s="92"/>
      <c r="E16" s="8">
        <v>2</v>
      </c>
      <c r="F16" s="18" t="s">
        <v>56</v>
      </c>
      <c r="G16" s="20" t="s">
        <v>57</v>
      </c>
      <c r="H16" s="19">
        <v>2.5</v>
      </c>
      <c r="I16" s="19">
        <v>45</v>
      </c>
      <c r="J16" s="19">
        <v>45</v>
      </c>
      <c r="K16" s="19">
        <v>0</v>
      </c>
      <c r="L16" s="19"/>
      <c r="M16" s="19"/>
      <c r="N16" s="49">
        <v>2.5</v>
      </c>
      <c r="O16" s="50"/>
      <c r="P16" s="41"/>
      <c r="Q16" s="41"/>
      <c r="R16" s="8" t="s">
        <v>32</v>
      </c>
      <c r="S16" s="8"/>
      <c r="T16" s="11"/>
      <c r="U16" s="8"/>
      <c r="V16" s="8"/>
      <c r="W16" s="8"/>
      <c r="X16" s="72"/>
      <c r="Y16" s="42"/>
      <c r="Z16" s="8"/>
      <c r="AA16" s="80"/>
    </row>
    <row r="17" spans="1:27" ht="18.75" customHeight="1" x14ac:dyDescent="0.15">
      <c r="A17" s="85"/>
      <c r="B17" s="107"/>
      <c r="C17" s="109"/>
      <c r="D17" s="92"/>
      <c r="E17" s="8">
        <v>3</v>
      </c>
      <c r="F17" s="18" t="s">
        <v>58</v>
      </c>
      <c r="G17" s="21" t="s">
        <v>59</v>
      </c>
      <c r="H17" s="19">
        <v>2</v>
      </c>
      <c r="I17" s="19">
        <v>36</v>
      </c>
      <c r="J17" s="19">
        <v>18</v>
      </c>
      <c r="K17" s="19">
        <v>18</v>
      </c>
      <c r="L17" s="19"/>
      <c r="M17" s="19"/>
      <c r="N17" s="49">
        <v>2</v>
      </c>
      <c r="O17" s="50"/>
      <c r="P17" s="41"/>
      <c r="Q17" s="41"/>
      <c r="R17" s="8" t="s">
        <v>32</v>
      </c>
      <c r="S17" s="8"/>
      <c r="T17" s="73"/>
      <c r="U17" s="38"/>
      <c r="V17" s="38"/>
      <c r="W17" s="38"/>
      <c r="X17" s="38"/>
      <c r="Y17" s="38"/>
      <c r="Z17" s="8"/>
      <c r="AA17" s="80"/>
    </row>
    <row r="18" spans="1:27" ht="18.75" customHeight="1" x14ac:dyDescent="0.15">
      <c r="A18" s="85"/>
      <c r="B18" s="107"/>
      <c r="C18" s="109"/>
      <c r="D18" s="92"/>
      <c r="E18" s="8">
        <v>4</v>
      </c>
      <c r="F18" s="22">
        <v>1020094</v>
      </c>
      <c r="G18" s="8" t="s">
        <v>60</v>
      </c>
      <c r="H18" s="22">
        <v>3</v>
      </c>
      <c r="I18" s="22">
        <v>54</v>
      </c>
      <c r="J18" s="22">
        <v>26</v>
      </c>
      <c r="K18" s="22">
        <v>28</v>
      </c>
      <c r="L18" s="22"/>
      <c r="M18" s="22"/>
      <c r="N18" s="22"/>
      <c r="O18" s="22"/>
      <c r="P18" s="22">
        <v>3</v>
      </c>
      <c r="Q18" s="41"/>
      <c r="R18" s="8"/>
      <c r="S18" s="8"/>
      <c r="T18" s="73"/>
      <c r="U18" s="38"/>
      <c r="V18" s="38"/>
      <c r="W18" s="38"/>
      <c r="X18" s="38"/>
      <c r="Y18" s="38"/>
      <c r="Z18" s="8"/>
      <c r="AA18" s="80"/>
    </row>
    <row r="19" spans="1:27" ht="18.75" customHeight="1" x14ac:dyDescent="0.15">
      <c r="A19" s="85"/>
      <c r="B19" s="107"/>
      <c r="C19" s="109"/>
      <c r="D19" s="92"/>
      <c r="E19" s="8">
        <v>5</v>
      </c>
      <c r="F19" s="19">
        <v>3720012</v>
      </c>
      <c r="G19" s="19" t="s">
        <v>61</v>
      </c>
      <c r="H19" s="19">
        <v>2</v>
      </c>
      <c r="I19" s="19">
        <v>36</v>
      </c>
      <c r="J19" s="19">
        <v>36</v>
      </c>
      <c r="K19" s="19">
        <v>0</v>
      </c>
      <c r="L19" s="19"/>
      <c r="M19" s="19"/>
      <c r="N19" s="49"/>
      <c r="O19" s="49">
        <v>2</v>
      </c>
      <c r="P19" s="49"/>
      <c r="Q19" s="41"/>
      <c r="R19" s="8"/>
      <c r="S19" s="8"/>
      <c r="T19" s="73"/>
      <c r="U19" s="38"/>
      <c r="V19" s="38"/>
      <c r="W19" s="38"/>
      <c r="X19" s="38"/>
      <c r="Y19" s="38"/>
      <c r="Z19" s="8"/>
      <c r="AA19" s="80"/>
    </row>
    <row r="20" spans="1:27" ht="18.75" customHeight="1" x14ac:dyDescent="0.15">
      <c r="A20" s="85"/>
      <c r="B20" s="107"/>
      <c r="C20" s="109"/>
      <c r="D20" s="92"/>
      <c r="E20" s="8">
        <v>6</v>
      </c>
      <c r="F20" s="18" t="s">
        <v>62</v>
      </c>
      <c r="G20" s="23" t="s">
        <v>63</v>
      </c>
      <c r="H20" s="19">
        <v>3</v>
      </c>
      <c r="I20" s="19">
        <v>54</v>
      </c>
      <c r="J20" s="19">
        <v>27</v>
      </c>
      <c r="K20" s="19">
        <v>27</v>
      </c>
      <c r="L20" s="19" t="s">
        <v>64</v>
      </c>
      <c r="M20" s="19"/>
      <c r="N20" s="49"/>
      <c r="O20" s="49">
        <v>3</v>
      </c>
      <c r="P20" s="49" t="s">
        <v>32</v>
      </c>
      <c r="Q20" s="41" t="s">
        <v>32</v>
      </c>
      <c r="R20" s="8"/>
      <c r="S20" s="6"/>
      <c r="T20" s="74"/>
      <c r="U20" s="38"/>
      <c r="V20" s="38"/>
      <c r="W20" s="38"/>
      <c r="X20" s="38"/>
      <c r="Y20" s="38"/>
      <c r="Z20" s="8"/>
      <c r="AA20" s="80"/>
    </row>
    <row r="21" spans="1:27" ht="18.75" customHeight="1" x14ac:dyDescent="0.15">
      <c r="A21" s="85"/>
      <c r="B21" s="107"/>
      <c r="C21" s="109"/>
      <c r="D21" s="92"/>
      <c r="E21" s="95" t="s">
        <v>47</v>
      </c>
      <c r="F21" s="95"/>
      <c r="G21" s="95"/>
      <c r="H21" s="24">
        <f>SUM(H15:H20)</f>
        <v>15</v>
      </c>
      <c r="I21" s="57">
        <f>SUM(I15:I20)</f>
        <v>270</v>
      </c>
      <c r="J21" s="57">
        <f>SUM(J15:J20)</f>
        <v>197</v>
      </c>
      <c r="K21" s="57">
        <f>SUM(K15:K20)</f>
        <v>73</v>
      </c>
      <c r="L21" s="8"/>
      <c r="M21" s="8"/>
      <c r="N21" s="47">
        <v>7</v>
      </c>
      <c r="O21" s="47">
        <v>5</v>
      </c>
      <c r="P21" s="47">
        <v>3</v>
      </c>
      <c r="Q21" s="47"/>
      <c r="R21" s="8"/>
      <c r="S21" s="114" t="s">
        <v>32</v>
      </c>
      <c r="T21" s="116"/>
      <c r="U21" s="8"/>
      <c r="V21" s="8"/>
      <c r="W21" s="8"/>
      <c r="X21" s="8"/>
      <c r="Y21" s="8"/>
      <c r="Z21" s="8"/>
      <c r="AA21" s="80"/>
    </row>
    <row r="22" spans="1:27" ht="18.75" customHeight="1" x14ac:dyDescent="0.15">
      <c r="A22" s="85">
        <v>4</v>
      </c>
      <c r="B22" s="107"/>
      <c r="C22" s="85" t="s">
        <v>65</v>
      </c>
      <c r="D22" s="92"/>
      <c r="E22" s="8">
        <v>1</v>
      </c>
      <c r="F22" s="18" t="s">
        <v>66</v>
      </c>
      <c r="G22" s="23" t="s">
        <v>67</v>
      </c>
      <c r="H22" s="19">
        <v>2.5</v>
      </c>
      <c r="I22" s="19">
        <v>45</v>
      </c>
      <c r="J22" s="36">
        <v>18</v>
      </c>
      <c r="K22" s="19">
        <v>27</v>
      </c>
      <c r="L22" s="51" t="s">
        <v>25</v>
      </c>
      <c r="M22" s="19"/>
      <c r="N22" s="49">
        <v>2.5</v>
      </c>
      <c r="O22" s="52" t="s">
        <v>32</v>
      </c>
      <c r="P22" s="49"/>
      <c r="Q22" s="41"/>
      <c r="R22" s="8" t="s">
        <v>32</v>
      </c>
      <c r="S22" s="8"/>
      <c r="T22" s="8"/>
      <c r="U22" s="8"/>
      <c r="V22" s="8"/>
      <c r="W22" s="8"/>
      <c r="X22" s="8"/>
      <c r="Y22" s="8"/>
      <c r="Z22" s="8"/>
      <c r="AA22" s="80"/>
    </row>
    <row r="23" spans="1:27" ht="18.75" customHeight="1" x14ac:dyDescent="0.15">
      <c r="A23" s="85"/>
      <c r="B23" s="107"/>
      <c r="C23" s="85"/>
      <c r="D23" s="92"/>
      <c r="E23" s="8">
        <v>2</v>
      </c>
      <c r="F23" s="18" t="s">
        <v>68</v>
      </c>
      <c r="G23" s="20" t="s">
        <v>69</v>
      </c>
      <c r="H23" s="19">
        <v>3</v>
      </c>
      <c r="I23" s="19">
        <v>54</v>
      </c>
      <c r="J23" s="36">
        <v>36</v>
      </c>
      <c r="K23" s="19">
        <v>18</v>
      </c>
      <c r="L23" s="51"/>
      <c r="M23" s="19" t="s">
        <v>26</v>
      </c>
      <c r="N23" s="49"/>
      <c r="O23" s="52">
        <v>3</v>
      </c>
      <c r="P23" s="49"/>
      <c r="Q23" s="41"/>
      <c r="R23" s="8" t="s">
        <v>32</v>
      </c>
      <c r="S23" s="8"/>
      <c r="T23" s="8"/>
      <c r="U23" s="8"/>
      <c r="V23" s="8"/>
      <c r="W23" s="8"/>
      <c r="X23" s="8"/>
      <c r="Y23" s="8"/>
      <c r="Z23" s="8"/>
      <c r="AA23" s="80"/>
    </row>
    <row r="24" spans="1:27" ht="18.75" customHeight="1" x14ac:dyDescent="0.15">
      <c r="A24" s="85"/>
      <c r="B24" s="107"/>
      <c r="C24" s="85"/>
      <c r="D24" s="92"/>
      <c r="E24" s="8">
        <v>4</v>
      </c>
      <c r="F24" s="18" t="s">
        <v>70</v>
      </c>
      <c r="G24" s="20" t="s">
        <v>71</v>
      </c>
      <c r="H24" s="19">
        <v>3</v>
      </c>
      <c r="I24" s="19">
        <v>54</v>
      </c>
      <c r="J24" s="53">
        <v>27</v>
      </c>
      <c r="K24" s="19">
        <v>27</v>
      </c>
      <c r="L24" s="19" t="s">
        <v>64</v>
      </c>
      <c r="M24" s="19"/>
      <c r="N24" s="54" t="s">
        <v>32</v>
      </c>
      <c r="O24" s="52">
        <v>3</v>
      </c>
      <c r="P24" s="55"/>
      <c r="Q24" s="41"/>
      <c r="R24" s="8" t="s">
        <v>32</v>
      </c>
      <c r="S24" s="8"/>
      <c r="T24" s="8"/>
      <c r="U24" s="8"/>
      <c r="V24" s="8"/>
      <c r="W24" s="8"/>
      <c r="X24" s="8"/>
      <c r="Y24" s="8"/>
      <c r="Z24" s="8"/>
      <c r="AA24" s="80"/>
    </row>
    <row r="25" spans="1:27" ht="18.75" customHeight="1" x14ac:dyDescent="0.15">
      <c r="A25" s="85"/>
      <c r="B25" s="107"/>
      <c r="C25" s="85"/>
      <c r="D25" s="92"/>
      <c r="E25" s="8">
        <v>5</v>
      </c>
      <c r="F25" s="20" t="s">
        <v>72</v>
      </c>
      <c r="G25" s="20" t="s">
        <v>73</v>
      </c>
      <c r="H25" s="20">
        <v>3</v>
      </c>
      <c r="I25" s="19">
        <v>54</v>
      </c>
      <c r="J25" s="36">
        <v>27</v>
      </c>
      <c r="K25" s="19">
        <v>27</v>
      </c>
      <c r="L25" s="53"/>
      <c r="M25" s="19"/>
      <c r="N25" s="49"/>
      <c r="O25" s="49"/>
      <c r="P25" s="49">
        <v>3</v>
      </c>
      <c r="Q25" s="41"/>
      <c r="R25" s="8" t="s">
        <v>32</v>
      </c>
      <c r="S25" s="8"/>
      <c r="T25" s="8"/>
      <c r="U25" s="8"/>
      <c r="V25" s="8"/>
      <c r="W25" s="8"/>
      <c r="X25" s="8"/>
      <c r="Y25" s="8"/>
      <c r="Z25" s="8"/>
      <c r="AA25" s="80"/>
    </row>
    <row r="26" spans="1:27" ht="18.75" customHeight="1" x14ac:dyDescent="0.15">
      <c r="A26" s="85"/>
      <c r="B26" s="107"/>
      <c r="C26" s="85"/>
      <c r="D26" s="92"/>
      <c r="E26" s="8">
        <v>6</v>
      </c>
      <c r="F26" s="25">
        <v>720354</v>
      </c>
      <c r="G26" s="20" t="s">
        <v>74</v>
      </c>
      <c r="H26" s="26">
        <v>3</v>
      </c>
      <c r="I26" s="26">
        <v>54</v>
      </c>
      <c r="J26" s="26">
        <v>18</v>
      </c>
      <c r="K26" s="26">
        <v>36</v>
      </c>
      <c r="L26" s="19" t="s">
        <v>64</v>
      </c>
      <c r="M26" s="19" t="s">
        <v>26</v>
      </c>
      <c r="N26" s="49"/>
      <c r="O26" s="49"/>
      <c r="P26" s="49">
        <v>3</v>
      </c>
      <c r="Q26" s="41"/>
      <c r="R26" s="8"/>
      <c r="S26" s="8"/>
      <c r="T26" s="8"/>
      <c r="U26" s="8"/>
      <c r="V26" s="8"/>
      <c r="W26" s="8"/>
      <c r="X26" s="8"/>
      <c r="Y26" s="8"/>
      <c r="Z26" s="8"/>
      <c r="AA26" s="80"/>
    </row>
    <row r="27" spans="1:27" ht="18.75" customHeight="1" x14ac:dyDescent="0.15">
      <c r="A27" s="85"/>
      <c r="B27" s="107"/>
      <c r="C27" s="85"/>
      <c r="D27" s="92"/>
      <c r="E27" s="8">
        <v>7</v>
      </c>
      <c r="F27" s="20" t="s">
        <v>75</v>
      </c>
      <c r="G27" s="20" t="s">
        <v>76</v>
      </c>
      <c r="H27" s="20">
        <v>3</v>
      </c>
      <c r="I27" s="19">
        <v>54</v>
      </c>
      <c r="J27" s="36">
        <v>18</v>
      </c>
      <c r="K27" s="19">
        <v>36</v>
      </c>
      <c r="L27" s="53"/>
      <c r="M27" s="19"/>
      <c r="N27" s="49"/>
      <c r="O27" s="49"/>
      <c r="P27" s="49">
        <v>3</v>
      </c>
      <c r="Q27" s="41"/>
      <c r="R27" s="8"/>
      <c r="S27" s="8"/>
      <c r="T27" s="8"/>
      <c r="U27" s="8"/>
      <c r="V27" s="8"/>
      <c r="W27" s="8"/>
      <c r="X27" s="8"/>
      <c r="Y27" s="8"/>
      <c r="Z27" s="8"/>
      <c r="AA27" s="80"/>
    </row>
    <row r="28" spans="1:27" ht="18.75" customHeight="1" x14ac:dyDescent="0.15">
      <c r="A28" s="85"/>
      <c r="B28" s="107"/>
      <c r="C28" s="85"/>
      <c r="D28" s="92"/>
      <c r="E28" s="8">
        <v>8</v>
      </c>
      <c r="F28" s="18" t="s">
        <v>77</v>
      </c>
      <c r="G28" s="20" t="s">
        <v>78</v>
      </c>
      <c r="H28" s="19">
        <v>3</v>
      </c>
      <c r="I28" s="19">
        <v>54</v>
      </c>
      <c r="J28" s="19">
        <v>36</v>
      </c>
      <c r="K28" s="19">
        <v>18</v>
      </c>
      <c r="L28" s="19" t="s">
        <v>64</v>
      </c>
      <c r="M28" s="20" t="s">
        <v>26</v>
      </c>
      <c r="N28" s="56"/>
      <c r="O28" s="49"/>
      <c r="P28" s="49">
        <v>3</v>
      </c>
      <c r="Q28" s="41"/>
      <c r="R28" s="8"/>
      <c r="S28" s="8"/>
      <c r="T28" s="8"/>
      <c r="U28" s="8"/>
      <c r="V28" s="8"/>
      <c r="W28" s="8"/>
      <c r="X28" s="8"/>
      <c r="Y28" s="8"/>
      <c r="Z28" s="8"/>
      <c r="AA28" s="80"/>
    </row>
    <row r="29" spans="1:27" ht="18.75" customHeight="1" x14ac:dyDescent="0.15">
      <c r="A29" s="85"/>
      <c r="B29" s="107"/>
      <c r="C29" s="85"/>
      <c r="D29" s="17"/>
      <c r="E29" s="95" t="s">
        <v>47</v>
      </c>
      <c r="F29" s="95"/>
      <c r="G29" s="95"/>
      <c r="H29" s="24">
        <f>SUM(H22:H28)</f>
        <v>20.5</v>
      </c>
      <c r="I29" s="57">
        <f>SUM(I22:I28)</f>
        <v>369</v>
      </c>
      <c r="J29" s="57">
        <f>SUM(J22:J28)</f>
        <v>180</v>
      </c>
      <c r="K29" s="57">
        <f>SUM(K22:K28)</f>
        <v>189</v>
      </c>
      <c r="L29" s="58"/>
      <c r="M29" s="58"/>
      <c r="N29" s="59">
        <v>2.5</v>
      </c>
      <c r="O29" s="60">
        <v>6</v>
      </c>
      <c r="P29" s="60">
        <v>12</v>
      </c>
      <c r="Q29" s="59" t="s">
        <v>32</v>
      </c>
      <c r="R29" s="114" t="s">
        <v>32</v>
      </c>
      <c r="S29" s="115"/>
      <c r="T29" s="116"/>
      <c r="U29" s="71" t="s">
        <v>32</v>
      </c>
      <c r="V29" s="71" t="s">
        <v>32</v>
      </c>
      <c r="W29" s="45"/>
      <c r="X29" s="45"/>
      <c r="Y29" s="45"/>
      <c r="Z29" s="45"/>
      <c r="AA29" s="80"/>
    </row>
    <row r="30" spans="1:27" ht="18.75" customHeight="1" x14ac:dyDescent="0.15">
      <c r="A30" s="93">
        <v>5</v>
      </c>
      <c r="B30" s="107"/>
      <c r="C30" s="110" t="s">
        <v>79</v>
      </c>
      <c r="D30" s="92"/>
      <c r="E30" s="27">
        <v>1</v>
      </c>
      <c r="F30" s="18" t="s">
        <v>80</v>
      </c>
      <c r="G30" s="28" t="s">
        <v>81</v>
      </c>
      <c r="H30" s="29">
        <v>3</v>
      </c>
      <c r="I30" s="29">
        <v>54</v>
      </c>
      <c r="J30" s="29">
        <v>18</v>
      </c>
      <c r="K30" s="29">
        <v>36</v>
      </c>
      <c r="L30" s="19"/>
      <c r="M30" s="20"/>
      <c r="N30" s="56"/>
      <c r="O30" s="49"/>
      <c r="P30" s="49">
        <v>3</v>
      </c>
      <c r="Q30" s="41"/>
      <c r="R30" s="19">
        <v>1</v>
      </c>
      <c r="S30" s="75" t="s">
        <v>82</v>
      </c>
      <c r="T30" s="19" t="s">
        <v>83</v>
      </c>
      <c r="U30" s="76">
        <v>2</v>
      </c>
      <c r="V30" s="76">
        <v>36</v>
      </c>
      <c r="W30" s="76">
        <v>2</v>
      </c>
      <c r="X30" s="76">
        <v>3</v>
      </c>
      <c r="Y30" s="81"/>
      <c r="Z30" s="19"/>
      <c r="AA30" s="80"/>
    </row>
    <row r="31" spans="1:27" ht="18.75" customHeight="1" x14ac:dyDescent="0.15">
      <c r="A31" s="103"/>
      <c r="B31" s="107"/>
      <c r="C31" s="111"/>
      <c r="D31" s="92"/>
      <c r="E31" s="27"/>
      <c r="F31" s="18"/>
      <c r="G31" s="28"/>
      <c r="H31" s="29"/>
      <c r="I31" s="29"/>
      <c r="J31" s="29"/>
      <c r="K31" s="29"/>
      <c r="L31" s="19"/>
      <c r="M31" s="20"/>
      <c r="N31" s="56"/>
      <c r="O31" s="49"/>
      <c r="P31" s="49"/>
      <c r="Q31" s="41"/>
      <c r="R31" s="19">
        <v>2</v>
      </c>
      <c r="S31" s="75"/>
      <c r="T31" s="77" t="s">
        <v>84</v>
      </c>
      <c r="U31" s="8">
        <v>18</v>
      </c>
      <c r="V31" s="8">
        <v>324</v>
      </c>
      <c r="W31" s="8">
        <v>18</v>
      </c>
      <c r="X31" s="8">
        <v>4</v>
      </c>
      <c r="Y31" s="81"/>
      <c r="Z31" s="19"/>
      <c r="AA31" s="80"/>
    </row>
    <row r="32" spans="1:27" ht="18.75" customHeight="1" x14ac:dyDescent="0.15">
      <c r="A32" s="94"/>
      <c r="B32" s="107"/>
      <c r="C32" s="112"/>
      <c r="D32" s="17"/>
      <c r="E32" s="117" t="s">
        <v>47</v>
      </c>
      <c r="F32" s="118"/>
      <c r="G32" s="119"/>
      <c r="H32" s="14">
        <f>SUM(H30:H31)</f>
        <v>3</v>
      </c>
      <c r="I32" s="14">
        <f>SUM(I30:I31)</f>
        <v>54</v>
      </c>
      <c r="J32" s="14">
        <f>SUM(J30:J31)</f>
        <v>18</v>
      </c>
      <c r="K32" s="14">
        <f>SUM(K30:K31)</f>
        <v>36</v>
      </c>
      <c r="L32" s="45"/>
      <c r="M32" s="45"/>
      <c r="N32" s="48">
        <f>SUM(N30:N31)</f>
        <v>0</v>
      </c>
      <c r="O32" s="48">
        <f>SUM(O30:O31)</f>
        <v>0</v>
      </c>
      <c r="P32" s="48">
        <f>SUM(P30:P31)</f>
        <v>3</v>
      </c>
      <c r="Q32" s="48">
        <f>SUM(Q30:Q31)</f>
        <v>0</v>
      </c>
      <c r="R32" s="120" t="s">
        <v>47</v>
      </c>
      <c r="S32" s="121"/>
      <c r="T32" s="122"/>
      <c r="U32" s="16">
        <f>SUM(U30:U31)</f>
        <v>20</v>
      </c>
      <c r="V32" s="16">
        <f>SUM(V30:V31)</f>
        <v>360</v>
      </c>
      <c r="W32" s="45"/>
      <c r="X32" s="45"/>
      <c r="Y32" s="10"/>
      <c r="Z32" s="45"/>
      <c r="AA32" s="3"/>
    </row>
    <row r="33" spans="1:27" ht="18.75" customHeight="1" x14ac:dyDescent="0.15">
      <c r="A33" s="85">
        <v>6</v>
      </c>
      <c r="B33" s="107"/>
      <c r="C33" s="86" t="s">
        <v>85</v>
      </c>
      <c r="D33" s="30"/>
      <c r="E33" s="31">
        <v>1</v>
      </c>
      <c r="F33" s="19">
        <v>1020155</v>
      </c>
      <c r="G33" s="19" t="s">
        <v>86</v>
      </c>
      <c r="H33" s="19">
        <v>2</v>
      </c>
      <c r="I33" s="19">
        <v>36</v>
      </c>
      <c r="J33" s="19">
        <v>27</v>
      </c>
      <c r="K33" s="19">
        <v>9</v>
      </c>
      <c r="L33" s="19"/>
      <c r="M33" s="19"/>
      <c r="N33" s="49"/>
      <c r="O33" s="49">
        <v>2</v>
      </c>
      <c r="P33" s="49"/>
      <c r="Q33" s="41" t="s">
        <v>32</v>
      </c>
      <c r="R33" s="8">
        <v>1</v>
      </c>
      <c r="S33" s="8"/>
      <c r="T33" s="8" t="s">
        <v>87</v>
      </c>
      <c r="U33" s="8">
        <v>2</v>
      </c>
      <c r="V33" s="8">
        <v>36</v>
      </c>
      <c r="W33" s="8">
        <v>2</v>
      </c>
      <c r="X33" s="8">
        <v>2</v>
      </c>
      <c r="Y33" s="38"/>
      <c r="Z33" s="8"/>
      <c r="AA33" s="3"/>
    </row>
    <row r="34" spans="1:27" ht="18.75" customHeight="1" x14ac:dyDescent="0.15">
      <c r="A34" s="85"/>
      <c r="B34" s="107"/>
      <c r="C34" s="88"/>
      <c r="D34" s="30"/>
      <c r="E34" s="32">
        <v>2</v>
      </c>
      <c r="F34" s="19">
        <v>1020158</v>
      </c>
      <c r="G34" s="19" t="s">
        <v>88</v>
      </c>
      <c r="H34" s="19">
        <v>1</v>
      </c>
      <c r="I34" s="19">
        <v>18</v>
      </c>
      <c r="J34" s="19">
        <v>9</v>
      </c>
      <c r="K34" s="19">
        <v>9</v>
      </c>
      <c r="L34" s="19"/>
      <c r="M34" s="19"/>
      <c r="N34" s="49"/>
      <c r="O34" s="49">
        <v>1</v>
      </c>
      <c r="P34" s="49"/>
      <c r="Q34" s="41" t="s">
        <v>32</v>
      </c>
      <c r="R34" s="8">
        <v>2</v>
      </c>
      <c r="S34" s="8"/>
      <c r="T34" s="8" t="s">
        <v>89</v>
      </c>
      <c r="U34" s="8">
        <v>3</v>
      </c>
      <c r="V34" s="8">
        <v>54</v>
      </c>
      <c r="W34" s="8">
        <v>3</v>
      </c>
      <c r="X34" s="8">
        <v>3</v>
      </c>
      <c r="Y34" s="8"/>
      <c r="Z34" s="8"/>
      <c r="AA34" s="3"/>
    </row>
    <row r="35" spans="1:27" ht="18.75" customHeight="1" x14ac:dyDescent="0.15">
      <c r="A35" s="85"/>
      <c r="B35" s="107"/>
      <c r="C35" s="88"/>
      <c r="D35" s="30"/>
      <c r="E35" s="32">
        <v>3</v>
      </c>
      <c r="F35" s="18" t="s">
        <v>90</v>
      </c>
      <c r="G35" s="33" t="s">
        <v>91</v>
      </c>
      <c r="H35" s="19">
        <v>3</v>
      </c>
      <c r="I35" s="19">
        <v>54</v>
      </c>
      <c r="J35" s="19">
        <v>18</v>
      </c>
      <c r="K35" s="19">
        <v>36</v>
      </c>
      <c r="L35" s="19" t="s">
        <v>64</v>
      </c>
      <c r="M35" s="19"/>
      <c r="N35" s="49"/>
      <c r="O35" s="61"/>
      <c r="P35" s="49">
        <v>3</v>
      </c>
      <c r="Q35" s="41"/>
      <c r="R35" s="8">
        <v>3</v>
      </c>
      <c r="S35" s="75">
        <v>1020289</v>
      </c>
      <c r="T35" s="78" t="s">
        <v>92</v>
      </c>
      <c r="U35" s="19">
        <v>2</v>
      </c>
      <c r="V35" s="19">
        <v>36</v>
      </c>
      <c r="W35" s="19">
        <v>2</v>
      </c>
      <c r="X35" s="19">
        <v>3</v>
      </c>
      <c r="Y35" s="81"/>
      <c r="Z35" s="19"/>
      <c r="AA35" s="3"/>
    </row>
    <row r="36" spans="1:27" ht="18.75" customHeight="1" x14ac:dyDescent="0.15">
      <c r="A36" s="85"/>
      <c r="B36" s="107"/>
      <c r="C36" s="88"/>
      <c r="D36" s="30"/>
      <c r="E36" s="32">
        <v>4</v>
      </c>
      <c r="F36" s="19">
        <v>1020291</v>
      </c>
      <c r="G36" s="19" t="s">
        <v>93</v>
      </c>
      <c r="H36" s="19">
        <v>2</v>
      </c>
      <c r="I36" s="19">
        <v>36</v>
      </c>
      <c r="J36" s="19">
        <v>9</v>
      </c>
      <c r="K36" s="19">
        <v>27</v>
      </c>
      <c r="L36" s="19"/>
      <c r="M36" s="19"/>
      <c r="N36" s="49"/>
      <c r="O36" s="49">
        <v>2</v>
      </c>
      <c r="P36" s="49"/>
      <c r="Q36" s="41"/>
      <c r="R36" s="8">
        <v>4</v>
      </c>
      <c r="S36" s="19"/>
      <c r="T36" s="29" t="s">
        <v>94</v>
      </c>
      <c r="U36" s="29">
        <v>3</v>
      </c>
      <c r="V36" s="29">
        <v>54</v>
      </c>
      <c r="W36" s="29">
        <v>3</v>
      </c>
      <c r="X36" s="29">
        <v>3</v>
      </c>
      <c r="Y36" s="81"/>
      <c r="Z36" s="19"/>
      <c r="AA36" s="3"/>
    </row>
    <row r="37" spans="1:27" ht="18.75" customHeight="1" x14ac:dyDescent="0.15">
      <c r="A37" s="85"/>
      <c r="B37" s="107"/>
      <c r="C37" s="88"/>
      <c r="D37" s="30"/>
      <c r="E37" s="32">
        <v>5</v>
      </c>
      <c r="F37" s="19">
        <v>1020295</v>
      </c>
      <c r="G37" s="19" t="s">
        <v>95</v>
      </c>
      <c r="H37" s="19">
        <v>1.5</v>
      </c>
      <c r="I37" s="19">
        <v>27</v>
      </c>
      <c r="J37" s="19">
        <v>9</v>
      </c>
      <c r="K37" s="19">
        <v>18</v>
      </c>
      <c r="L37" s="19"/>
      <c r="M37" s="19"/>
      <c r="N37" s="49"/>
      <c r="O37" s="49">
        <v>1.5</v>
      </c>
      <c r="P37" s="49" t="s">
        <v>32</v>
      </c>
      <c r="Q37" s="41"/>
      <c r="R37" s="8">
        <v>5</v>
      </c>
      <c r="S37" s="8"/>
      <c r="T37" s="11" t="s">
        <v>96</v>
      </c>
      <c r="U37" s="8">
        <v>2</v>
      </c>
      <c r="V37" s="8">
        <v>36</v>
      </c>
      <c r="W37" s="8">
        <v>2</v>
      </c>
      <c r="X37" s="8">
        <v>3</v>
      </c>
      <c r="Y37" s="82"/>
      <c r="Z37" s="8"/>
      <c r="AA37" s="3"/>
    </row>
    <row r="38" spans="1:27" ht="18.75" customHeight="1" x14ac:dyDescent="0.15">
      <c r="A38" s="85"/>
      <c r="B38" s="107"/>
      <c r="C38" s="88"/>
      <c r="D38" s="30"/>
      <c r="E38" s="32">
        <v>6</v>
      </c>
      <c r="F38" s="34" t="s">
        <v>32</v>
      </c>
      <c r="G38" s="19" t="s">
        <v>97</v>
      </c>
      <c r="H38" s="19">
        <v>3</v>
      </c>
      <c r="I38" s="19">
        <v>54</v>
      </c>
      <c r="J38" s="19">
        <v>18</v>
      </c>
      <c r="K38" s="19">
        <v>36</v>
      </c>
      <c r="L38" s="19"/>
      <c r="M38" s="19"/>
      <c r="N38" s="49"/>
      <c r="O38" s="49">
        <v>3</v>
      </c>
      <c r="P38" s="49" t="s">
        <v>32</v>
      </c>
      <c r="Q38" s="41"/>
      <c r="R38" s="8" t="s">
        <v>32</v>
      </c>
      <c r="S38" s="8"/>
      <c r="T38" s="11"/>
      <c r="U38" s="8"/>
      <c r="V38" s="8"/>
      <c r="W38" s="8"/>
      <c r="X38" s="8"/>
      <c r="Y38" s="82"/>
      <c r="Z38" s="8"/>
      <c r="AA38" s="3"/>
    </row>
    <row r="39" spans="1:27" ht="18.75" customHeight="1" x14ac:dyDescent="0.15">
      <c r="A39" s="85"/>
      <c r="B39" s="107"/>
      <c r="C39" s="88"/>
      <c r="D39" s="35"/>
      <c r="E39" s="32">
        <v>7</v>
      </c>
      <c r="F39" s="36">
        <v>1020283</v>
      </c>
      <c r="G39" s="18" t="s">
        <v>98</v>
      </c>
      <c r="H39" s="19">
        <v>2</v>
      </c>
      <c r="I39" s="19">
        <v>36</v>
      </c>
      <c r="J39" s="19">
        <v>18</v>
      </c>
      <c r="K39" s="19">
        <v>18</v>
      </c>
      <c r="L39" s="19"/>
      <c r="M39" s="19"/>
      <c r="N39" s="49"/>
      <c r="O39" s="49"/>
      <c r="P39" s="49">
        <v>2</v>
      </c>
      <c r="Q39" s="41"/>
      <c r="R39" s="8"/>
      <c r="S39" s="8"/>
      <c r="T39" s="11"/>
      <c r="U39" s="8"/>
      <c r="V39" s="8"/>
      <c r="W39" s="8"/>
      <c r="X39" s="8"/>
      <c r="Y39" s="82"/>
      <c r="Z39" s="8"/>
      <c r="AA39" s="3"/>
    </row>
    <row r="40" spans="1:27" ht="18.75" customHeight="1" x14ac:dyDescent="0.15">
      <c r="A40" s="85"/>
      <c r="B40" s="107"/>
      <c r="C40" s="88"/>
      <c r="D40" s="37"/>
      <c r="E40" s="32">
        <v>8</v>
      </c>
      <c r="F40" s="19" t="s">
        <v>99</v>
      </c>
      <c r="G40" s="19" t="s">
        <v>100</v>
      </c>
      <c r="H40" s="19">
        <v>3</v>
      </c>
      <c r="I40" s="19">
        <v>54</v>
      </c>
      <c r="J40" s="19">
        <v>18</v>
      </c>
      <c r="K40" s="19">
        <v>36</v>
      </c>
      <c r="L40" s="19" t="s">
        <v>101</v>
      </c>
      <c r="M40" s="19"/>
      <c r="N40" s="49"/>
      <c r="O40" s="49" t="s">
        <v>32</v>
      </c>
      <c r="P40" s="49">
        <v>3</v>
      </c>
      <c r="Q40" s="41" t="s">
        <v>32</v>
      </c>
      <c r="R40" s="6"/>
      <c r="S40" s="7"/>
      <c r="T40" s="79"/>
      <c r="U40" s="8"/>
      <c r="V40" s="8"/>
      <c r="W40" s="8"/>
      <c r="X40" s="8"/>
      <c r="Y40" s="82"/>
      <c r="Z40" s="8"/>
      <c r="AA40" s="3"/>
    </row>
    <row r="41" spans="1:27" ht="18.75" customHeight="1" x14ac:dyDescent="0.15">
      <c r="A41" s="85"/>
      <c r="B41" s="108"/>
      <c r="C41" s="113"/>
      <c r="D41" s="37"/>
      <c r="E41" s="85" t="s">
        <v>47</v>
      </c>
      <c r="F41" s="123"/>
      <c r="G41" s="123"/>
      <c r="H41" s="14" t="s">
        <v>102</v>
      </c>
      <c r="I41" s="14">
        <f>18*H41</f>
        <v>90</v>
      </c>
      <c r="J41" s="14" t="s">
        <v>103</v>
      </c>
      <c r="K41" s="14" t="s">
        <v>103</v>
      </c>
      <c r="L41" s="45"/>
      <c r="M41" s="45"/>
      <c r="N41" s="48">
        <f>SUM(N33:N39)</f>
        <v>0</v>
      </c>
      <c r="O41" s="48" t="s">
        <v>51</v>
      </c>
      <c r="P41" s="48" t="s">
        <v>104</v>
      </c>
      <c r="Q41" s="48">
        <f>SUM(Q33:Q39)</f>
        <v>0</v>
      </c>
      <c r="R41" s="120" t="s">
        <v>47</v>
      </c>
      <c r="S41" s="121"/>
      <c r="T41" s="122"/>
      <c r="U41" s="16">
        <v>2</v>
      </c>
      <c r="V41" s="16">
        <v>36</v>
      </c>
      <c r="W41" s="45"/>
      <c r="X41" s="45"/>
      <c r="Y41" s="45"/>
      <c r="Z41" s="45"/>
    </row>
    <row r="42" spans="1:27" ht="18.75" customHeight="1" x14ac:dyDescent="0.15">
      <c r="A42" s="85" t="s">
        <v>105</v>
      </c>
      <c r="B42" s="85"/>
      <c r="C42" s="85"/>
      <c r="D42" s="85"/>
      <c r="E42" s="85"/>
      <c r="F42" s="85"/>
      <c r="G42" s="85"/>
      <c r="H42" s="62">
        <f>H13+H14+H21+H29+H32+H41</f>
        <v>65</v>
      </c>
      <c r="I42" s="62">
        <f>I13+I14+I21+I29+I32+I41</f>
        <v>1170</v>
      </c>
      <c r="J42" s="62">
        <f>J13+J14+J21+J29+J32+J41</f>
        <v>695</v>
      </c>
      <c r="K42" s="62">
        <f>K13+K14+K21+K29+K32+K41</f>
        <v>475</v>
      </c>
      <c r="L42" s="63"/>
      <c r="M42" s="63"/>
      <c r="N42" s="64">
        <f>N13+N21+N29+N32+N41+N14</f>
        <v>24</v>
      </c>
      <c r="O42" s="64">
        <f>O13+O21+O29+O32+O41+O14</f>
        <v>19.5</v>
      </c>
      <c r="P42" s="64">
        <f>P13+P21+P29+P32+P41</f>
        <v>21.5</v>
      </c>
      <c r="Q42" s="64"/>
      <c r="R42" s="85" t="s">
        <v>105</v>
      </c>
      <c r="S42" s="85"/>
      <c r="T42" s="85"/>
      <c r="U42" s="62">
        <f>U13+U32+U41</f>
        <v>29</v>
      </c>
      <c r="V42" s="62">
        <f>V13+V32+V41</f>
        <v>522</v>
      </c>
      <c r="W42" s="45"/>
      <c r="X42" s="45"/>
      <c r="Y42" s="45"/>
      <c r="Z42" s="45"/>
    </row>
    <row r="43" spans="1:27" ht="25.5" customHeight="1" x14ac:dyDescent="0.15">
      <c r="A43" s="99" t="s">
        <v>116</v>
      </c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7" ht="14.25" customHeight="1" x14ac:dyDescent="0.15">
      <c r="A44" s="39"/>
      <c r="B44" s="39"/>
      <c r="C44" s="39"/>
      <c r="D44" s="39"/>
      <c r="E44" s="39"/>
      <c r="F44" s="39"/>
      <c r="G44" s="39"/>
      <c r="H44" s="40"/>
      <c r="I44" s="40"/>
      <c r="K44" s="65"/>
    </row>
    <row r="45" spans="1:27" x14ac:dyDescent="0.15">
      <c r="I45" s="66"/>
    </row>
  </sheetData>
  <mergeCells count="54">
    <mergeCell ref="S21:T21"/>
    <mergeCell ref="A1:Z1"/>
    <mergeCell ref="A2:C2"/>
    <mergeCell ref="D2:Q2"/>
    <mergeCell ref="R2:Z2"/>
    <mergeCell ref="N3:Q3"/>
    <mergeCell ref="H3:H4"/>
    <mergeCell ref="I3:I4"/>
    <mergeCell ref="J3:J4"/>
    <mergeCell ref="K3:K4"/>
    <mergeCell ref="L3:L4"/>
    <mergeCell ref="M3:M4"/>
    <mergeCell ref="R3:R4"/>
    <mergeCell ref="S3:S4"/>
    <mergeCell ref="U3:U4"/>
    <mergeCell ref="V3:V4"/>
    <mergeCell ref="R29:T29"/>
    <mergeCell ref="E32:G32"/>
    <mergeCell ref="R32:T32"/>
    <mergeCell ref="E41:G41"/>
    <mergeCell ref="R41:T41"/>
    <mergeCell ref="A42:G42"/>
    <mergeCell ref="R42:T42"/>
    <mergeCell ref="A43:Z43"/>
    <mergeCell ref="A3:A4"/>
    <mergeCell ref="A5:A13"/>
    <mergeCell ref="A15:A21"/>
    <mergeCell ref="A22:A29"/>
    <mergeCell ref="A30:A32"/>
    <mergeCell ref="A33:A41"/>
    <mergeCell ref="B3:B4"/>
    <mergeCell ref="B5:B13"/>
    <mergeCell ref="B15:B41"/>
    <mergeCell ref="C15:C21"/>
    <mergeCell ref="C22:C29"/>
    <mergeCell ref="C30:C32"/>
    <mergeCell ref="C33:C41"/>
    <mergeCell ref="D15:D28"/>
    <mergeCell ref="D30:D31"/>
    <mergeCell ref="E3:E4"/>
    <mergeCell ref="F3:F4"/>
    <mergeCell ref="G3:G4"/>
    <mergeCell ref="E29:G29"/>
    <mergeCell ref="E13:G13"/>
    <mergeCell ref="E14:G14"/>
    <mergeCell ref="E21:G21"/>
    <mergeCell ref="X3:X4"/>
    <mergeCell ref="Y3:Y4"/>
    <mergeCell ref="Z3:Z4"/>
    <mergeCell ref="C5:D13"/>
    <mergeCell ref="C3:D4"/>
    <mergeCell ref="N11:O11"/>
    <mergeCell ref="R13:T13"/>
    <mergeCell ref="W3:W4"/>
  </mergeCells>
  <phoneticPr fontId="3" type="noConversion"/>
  <pageMargins left="0.27" right="0.17" top="0.41" bottom="0.23" header="0.36" footer="0.22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K8" sqref="K8"/>
    </sheetView>
  </sheetViews>
  <sheetFormatPr defaultColWidth="8.875" defaultRowHeight="14.25" x14ac:dyDescent="0.15"/>
  <cols>
    <col min="1" max="1" width="11.125" customWidth="1"/>
    <col min="2" max="2" width="20.375" customWidth="1"/>
    <col min="3" max="3" width="14" customWidth="1"/>
    <col min="4" max="4" width="15.125" customWidth="1"/>
    <col min="6" max="6" width="8.375" customWidth="1"/>
  </cols>
  <sheetData>
    <row r="1" spans="1:6" s="83" customFormat="1" ht="24" customHeight="1" x14ac:dyDescent="0.15">
      <c r="A1" s="127" t="s">
        <v>115</v>
      </c>
      <c r="B1" s="127"/>
      <c r="C1" s="128"/>
      <c r="D1" s="128"/>
      <c r="E1" s="128"/>
      <c r="F1" s="128"/>
    </row>
    <row r="2" spans="1:6" ht="21.75" customHeight="1" x14ac:dyDescent="0.15">
      <c r="A2" s="126" t="s">
        <v>106</v>
      </c>
      <c r="B2" s="126"/>
      <c r="C2" s="126" t="s">
        <v>47</v>
      </c>
      <c r="D2" s="126"/>
      <c r="E2" s="126"/>
      <c r="F2" s="126"/>
    </row>
    <row r="3" spans="1:6" x14ac:dyDescent="0.15">
      <c r="A3" s="126"/>
      <c r="B3" s="126"/>
      <c r="C3" s="126" t="s">
        <v>9</v>
      </c>
      <c r="D3" s="131" t="s">
        <v>10</v>
      </c>
      <c r="E3" s="126" t="s">
        <v>107</v>
      </c>
      <c r="F3" s="126"/>
    </row>
    <row r="4" spans="1:6" ht="8.25" customHeight="1" x14ac:dyDescent="0.15">
      <c r="A4" s="126"/>
      <c r="B4" s="126"/>
      <c r="C4" s="126"/>
      <c r="D4" s="132"/>
      <c r="E4" s="126"/>
      <c r="F4" s="126"/>
    </row>
    <row r="5" spans="1:6" ht="21.75" customHeight="1" x14ac:dyDescent="0.15">
      <c r="A5" s="129" t="s">
        <v>108</v>
      </c>
      <c r="B5" s="130"/>
      <c r="C5" s="2">
        <v>38.6</v>
      </c>
      <c r="D5" s="2">
        <v>695</v>
      </c>
      <c r="E5" s="125">
        <f>D5/D11</f>
        <v>0.41075650118203311</v>
      </c>
      <c r="F5" s="125"/>
    </row>
    <row r="6" spans="1:6" ht="21.75" customHeight="1" x14ac:dyDescent="0.15">
      <c r="A6" s="129" t="s">
        <v>109</v>
      </c>
      <c r="B6" s="130"/>
      <c r="C6" s="2">
        <v>55.4</v>
      </c>
      <c r="D6" s="2">
        <v>997</v>
      </c>
      <c r="E6" s="125">
        <f>D6/D11</f>
        <v>0.58924349881796689</v>
      </c>
      <c r="F6" s="125"/>
    </row>
    <row r="7" spans="1:6" ht="21.75" customHeight="1" x14ac:dyDescent="0.15">
      <c r="A7" s="126" t="s">
        <v>110</v>
      </c>
      <c r="B7" s="1" t="s">
        <v>111</v>
      </c>
      <c r="C7" s="2">
        <v>24.5</v>
      </c>
      <c r="D7" s="2">
        <f>C7*18</f>
        <v>441</v>
      </c>
      <c r="E7" s="125">
        <f>D7/$D$11</f>
        <v>0.26063829787234044</v>
      </c>
      <c r="F7" s="125"/>
    </row>
    <row r="8" spans="1:6" ht="29.25" customHeight="1" x14ac:dyDescent="0.15">
      <c r="A8" s="126"/>
      <c r="B8" s="1" t="s">
        <v>112</v>
      </c>
      <c r="C8" s="2">
        <v>58.5</v>
      </c>
      <c r="D8" s="2">
        <f>C8*18</f>
        <v>1053</v>
      </c>
      <c r="E8" s="125">
        <f>D8/$D$11</f>
        <v>0.62234042553191493</v>
      </c>
      <c r="F8" s="125"/>
    </row>
    <row r="9" spans="1:6" ht="35.25" customHeight="1" x14ac:dyDescent="0.15">
      <c r="A9" s="126" t="s">
        <v>113</v>
      </c>
      <c r="B9" s="1" t="s">
        <v>111</v>
      </c>
      <c r="C9" s="2">
        <v>4</v>
      </c>
      <c r="D9" s="2">
        <v>72</v>
      </c>
      <c r="E9" s="125">
        <f>D9/$D$11</f>
        <v>4.2553191489361701E-2</v>
      </c>
      <c r="F9" s="125"/>
    </row>
    <row r="10" spans="1:6" ht="24" customHeight="1" x14ac:dyDescent="0.15">
      <c r="A10" s="126"/>
      <c r="B10" s="1" t="s">
        <v>112</v>
      </c>
      <c r="C10" s="2">
        <v>7</v>
      </c>
      <c r="D10" s="2">
        <f>C10*18</f>
        <v>126</v>
      </c>
      <c r="E10" s="125">
        <f>D10/$D$11</f>
        <v>7.4468085106382975E-2</v>
      </c>
      <c r="F10" s="125"/>
    </row>
    <row r="11" spans="1:6" ht="29.25" customHeight="1" x14ac:dyDescent="0.15">
      <c r="A11" s="126" t="s">
        <v>114</v>
      </c>
      <c r="B11" s="126"/>
      <c r="C11" s="84">
        <f>SUM(C7:C10)</f>
        <v>94</v>
      </c>
      <c r="D11" s="84">
        <f>C11*18</f>
        <v>1692</v>
      </c>
      <c r="E11" s="125">
        <v>1</v>
      </c>
      <c r="F11" s="125"/>
    </row>
  </sheetData>
  <mergeCells count="18"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  <mergeCell ref="E7:F7"/>
    <mergeCell ref="E8:F8"/>
    <mergeCell ref="E9:F9"/>
    <mergeCell ref="E10:F10"/>
    <mergeCell ref="A11:B11"/>
    <mergeCell ref="E11:F11"/>
    <mergeCell ref="A7:A8"/>
    <mergeCell ref="A9:A10"/>
  </mergeCells>
  <phoneticPr fontId="3" type="noConversion"/>
  <pageMargins left="0.74803149606299202" right="0.74803149606299202" top="0.98425196850393704" bottom="0.98425196850393704" header="0.511811023622047" footer="0.511811023622047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附表一</vt:lpstr>
      <vt:lpstr>附表二</vt:lpstr>
    </vt:vector>
  </TitlesOfParts>
  <Company>pyp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ccm</dc:creator>
  <cp:lastModifiedBy>谢书发</cp:lastModifiedBy>
  <cp:lastPrinted>2019-07-05T02:12:00Z</cp:lastPrinted>
  <dcterms:created xsi:type="dcterms:W3CDTF">2003-05-07T07:11:00Z</dcterms:created>
  <dcterms:modified xsi:type="dcterms:W3CDTF">2020-06-29T01:19:22Z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