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tabRatio="457" activeTab="0"/>
  </bookViews>
  <sheets>
    <sheet name="附表一" sheetId="1" r:id="rId1"/>
    <sheet name="附表二" sheetId="2" r:id="rId2"/>
  </sheets>
  <definedNames/>
  <calcPr fullCalcOnLoad="1"/>
</workbook>
</file>

<file path=xl/sharedStrings.xml><?xml version="1.0" encoding="utf-8"?>
<sst xmlns="http://schemas.openxmlformats.org/spreadsheetml/2006/main" count="254" uniqueCount="208">
  <si>
    <t>合计</t>
  </si>
  <si>
    <t>小计</t>
  </si>
  <si>
    <t>综合实践教学</t>
  </si>
  <si>
    <t>序号</t>
  </si>
  <si>
    <t>内容</t>
  </si>
  <si>
    <t>学分</t>
  </si>
  <si>
    <t>学时</t>
  </si>
  <si>
    <t>理论</t>
  </si>
  <si>
    <t>实践</t>
  </si>
  <si>
    <t>核心课程</t>
  </si>
  <si>
    <t>考核方式</t>
  </si>
  <si>
    <t>学期周学时数</t>
  </si>
  <si>
    <t>周数</t>
  </si>
  <si>
    <t>学期</t>
  </si>
  <si>
    <t>*</t>
  </si>
  <si>
    <t>√</t>
  </si>
  <si>
    <t>比例</t>
  </si>
  <si>
    <t>选修课</t>
  </si>
  <si>
    <t>理论教学</t>
  </si>
  <si>
    <t>课程名称</t>
  </si>
  <si>
    <t>核心课程</t>
  </si>
  <si>
    <t>考试方式</t>
  </si>
  <si>
    <t>课程代码</t>
  </si>
  <si>
    <t xml:space="preserve">思想道德修养与法律基础
（Moral Education and Foundation Law）
</t>
  </si>
  <si>
    <t>教学模块</t>
  </si>
  <si>
    <t>0220007</t>
  </si>
  <si>
    <t>0220003</t>
  </si>
  <si>
    <t>0320007</t>
  </si>
  <si>
    <t>课堂教学</t>
  </si>
  <si>
    <t>实践教学项目</t>
  </si>
  <si>
    <t>（单独设置项目）</t>
  </si>
  <si>
    <t>0220009</t>
  </si>
  <si>
    <t>0920047</t>
  </si>
  <si>
    <t>0920004</t>
  </si>
  <si>
    <t>0620059</t>
  </si>
  <si>
    <t>4020001</t>
  </si>
  <si>
    <t>小计</t>
  </si>
  <si>
    <t>专业选修课</t>
  </si>
  <si>
    <t>单项技能模块(专业必修课)</t>
  </si>
  <si>
    <t>综合技能模块A（专业必修课）</t>
  </si>
  <si>
    <t>课程类别</t>
  </si>
  <si>
    <t>在4个学期内完成</t>
  </si>
  <si>
    <t>实践教学</t>
  </si>
  <si>
    <t>必修课</t>
  </si>
  <si>
    <t>各类课程学时分配表（附表二）</t>
  </si>
  <si>
    <t>综合技能模块B（专业必修课）</t>
  </si>
  <si>
    <t>小计</t>
  </si>
  <si>
    <t>小计</t>
  </si>
  <si>
    <t>4320010</t>
  </si>
  <si>
    <t>心理健康教育与训练（Mental Health Education and Training)</t>
  </si>
  <si>
    <t>1、2、3</t>
  </si>
  <si>
    <t>附件2：专业教学进度安排表(附表一、二)</t>
  </si>
  <si>
    <t>大学生职业生涯与创新创业指导（Career Development And Guide to Occupation）</t>
  </si>
  <si>
    <r>
      <t>职业英语</t>
    </r>
    <r>
      <rPr>
        <sz val="7"/>
        <rFont val="Times New Roman"/>
        <family val="1"/>
      </rPr>
      <t>1</t>
    </r>
    <r>
      <rPr>
        <sz val="7"/>
        <rFont val="宋体"/>
        <family val="0"/>
      </rPr>
      <t>（</t>
    </r>
    <r>
      <rPr>
        <sz val="7"/>
        <rFont val="Times New Roman"/>
        <family val="1"/>
      </rPr>
      <t xml:space="preserve">  profession English1</t>
    </r>
    <r>
      <rPr>
        <sz val="7"/>
        <rFont val="宋体"/>
        <family val="0"/>
      </rPr>
      <t>）</t>
    </r>
  </si>
  <si>
    <r>
      <t>职业英语</t>
    </r>
    <r>
      <rPr>
        <sz val="7"/>
        <rFont val="Times New Roman"/>
        <family val="1"/>
      </rPr>
      <t>2</t>
    </r>
    <r>
      <rPr>
        <sz val="7"/>
        <rFont val="宋体"/>
        <family val="0"/>
      </rPr>
      <t>（</t>
    </r>
    <r>
      <rPr>
        <sz val="7"/>
        <rFont val="Times New Roman"/>
        <family val="1"/>
      </rPr>
      <t xml:space="preserve"> profession English2</t>
    </r>
    <r>
      <rPr>
        <sz val="7"/>
        <rFont val="宋体"/>
        <family val="0"/>
      </rPr>
      <t>）</t>
    </r>
  </si>
  <si>
    <t>创新创业（社会实践）活动</t>
  </si>
  <si>
    <t>小计</t>
  </si>
  <si>
    <t>课程类型</t>
  </si>
  <si>
    <t>基本素质与能力）</t>
  </si>
  <si>
    <t>公共基础课程（必修课）</t>
  </si>
  <si>
    <r>
      <t>1—</t>
    </r>
    <r>
      <rPr>
        <sz val="7"/>
        <rFont val="宋体"/>
        <family val="0"/>
      </rPr>
      <t>4</t>
    </r>
  </si>
  <si>
    <r>
      <t>毛泽东思想和中国特色社会主义理论概论（</t>
    </r>
    <r>
      <rPr>
        <sz val="7"/>
        <rFont val="Times New Roman"/>
        <family val="1"/>
      </rPr>
      <t>Introduction to Mao Zedong Thought, and Chinese characteristic socialism theory system</t>
    </r>
    <r>
      <rPr>
        <sz val="7"/>
        <rFont val="宋体"/>
        <family val="0"/>
      </rPr>
      <t>）</t>
    </r>
  </si>
  <si>
    <r>
      <t>形势与政策（</t>
    </r>
    <r>
      <rPr>
        <sz val="7"/>
        <rFont val="Times New Roman"/>
        <family val="1"/>
      </rPr>
      <t>Situation and Policy</t>
    </r>
    <r>
      <rPr>
        <sz val="7"/>
        <rFont val="宋体"/>
        <family val="0"/>
      </rPr>
      <t>）</t>
    </r>
  </si>
  <si>
    <r>
      <t>国学精粹（</t>
    </r>
    <r>
      <rPr>
        <sz val="7"/>
        <rFont val="Times New Roman"/>
        <family val="1"/>
      </rPr>
      <t>Sinology</t>
    </r>
    <r>
      <rPr>
        <sz val="7"/>
        <rFont val="宋体"/>
        <family val="0"/>
      </rPr>
      <t>）</t>
    </r>
  </si>
  <si>
    <t xml:space="preserve">体育（Physical Education） </t>
  </si>
  <si>
    <t>公共选修课（小计）</t>
  </si>
  <si>
    <t>4320004</t>
  </si>
  <si>
    <t>12.5</t>
  </si>
  <si>
    <r>
      <t>1</t>
    </r>
    <r>
      <rPr>
        <sz val="7"/>
        <color indexed="56"/>
        <rFont val="宋体"/>
        <family val="0"/>
      </rPr>
      <t>1.5</t>
    </r>
  </si>
  <si>
    <t>军事理论（Entrance Education and Military Training）</t>
  </si>
  <si>
    <t>军事技能训练</t>
  </si>
  <si>
    <t>学分</t>
  </si>
  <si>
    <t>总学时/学分</t>
  </si>
  <si>
    <t>公共基础课</t>
  </si>
  <si>
    <t>专业（技能）课</t>
  </si>
  <si>
    <t>2220002</t>
  </si>
  <si>
    <t>学时</t>
  </si>
  <si>
    <t>公共基础课</t>
  </si>
  <si>
    <t>信息技术（international,technoly）</t>
  </si>
  <si>
    <t>应用写作实训（Practical Writing Training）</t>
  </si>
  <si>
    <t>1120091</t>
  </si>
  <si>
    <t>1120234　</t>
  </si>
  <si>
    <t>旅游礼仪(Tourism Etiquette)</t>
  </si>
  <si>
    <t>1120130</t>
  </si>
  <si>
    <t>旅游心理调适技能（Tourist Psychology）</t>
  </si>
  <si>
    <t>旅游营销（Tourism Marketing）</t>
  </si>
  <si>
    <t>2.5</t>
  </si>
  <si>
    <t xml:space="preserve">全国导游基础知识（Elementary Knowledge for National Tour Guides ） </t>
  </si>
  <si>
    <t>地方导游基础知识（Elementary Knowledge for Regional Tour Guides ）</t>
  </si>
  <si>
    <t>旅游资源开发（Tourist Resources Development）</t>
  </si>
  <si>
    <t>旅行社经营与管理（Travel Agency Operation and Management）</t>
  </si>
  <si>
    <t>**</t>
  </si>
  <si>
    <t>▲</t>
  </si>
  <si>
    <t>导游考证培训（Tour Guides Training）</t>
  </si>
  <si>
    <t>1120243</t>
  </si>
  <si>
    <t>热点旅游线路与广东特色旅游资源讲座(Hot Spot Traveling Line and Guangdong Feature Tourism Resources Seminar)</t>
  </si>
  <si>
    <t>1120071</t>
  </si>
  <si>
    <t>1120122</t>
  </si>
  <si>
    <t>中国旅游地理（China Tourist Geography）</t>
  </si>
  <si>
    <t>1120205</t>
  </si>
  <si>
    <t>045893</t>
  </si>
  <si>
    <t>旅游摄影（Travel Photography）</t>
  </si>
  <si>
    <t>045897</t>
  </si>
  <si>
    <t>野外生存与探险（Survival and Adventure）</t>
  </si>
  <si>
    <t>1020002</t>
  </si>
  <si>
    <t>旅游软件应用(Tourism Software Application)</t>
  </si>
  <si>
    <t>广东导游基础知识（Elementary Knowledge for Guangdong Tour Guides ）</t>
  </si>
  <si>
    <t>1120189</t>
  </si>
  <si>
    <t>旅游景区管理(The Travel District Management)</t>
  </si>
  <si>
    <t>旅游志愿者社区服务（Community Service of Tourism Volunteer ）</t>
  </si>
  <si>
    <r>
      <t>**</t>
    </r>
    <r>
      <rPr>
        <sz val="7"/>
        <rFont val="宋体"/>
        <family val="0"/>
      </rPr>
      <t>　</t>
    </r>
  </si>
  <si>
    <r>
      <rPr>
        <sz val="7"/>
        <rFont val="宋体"/>
        <family val="0"/>
      </rPr>
      <t>导游才艺（</t>
    </r>
    <r>
      <rPr>
        <sz val="7"/>
        <rFont val="Times New Roman"/>
        <family val="1"/>
      </rPr>
      <t xml:space="preserve"> Tour Guides Talent</t>
    </r>
    <r>
      <rPr>
        <sz val="7"/>
        <rFont val="宋体"/>
        <family val="0"/>
      </rPr>
      <t>）</t>
    </r>
    <r>
      <rPr>
        <sz val="7"/>
        <rFont val="Times New Roman"/>
        <family val="1"/>
      </rPr>
      <t xml:space="preserve">   </t>
    </r>
  </si>
  <si>
    <r>
      <t>导游实务与技巧（</t>
    </r>
    <r>
      <rPr>
        <sz val="7"/>
        <rFont val="Times New Roman"/>
        <family val="1"/>
      </rPr>
      <t>Guide Service</t>
    </r>
    <r>
      <rPr>
        <sz val="7"/>
        <rFont val="宋体"/>
        <family val="0"/>
      </rPr>
      <t>）</t>
    </r>
  </si>
  <si>
    <r>
      <t>**</t>
    </r>
    <r>
      <rPr>
        <sz val="7"/>
        <rFont val="宋体"/>
        <family val="0"/>
      </rPr>
      <t>▲</t>
    </r>
  </si>
  <si>
    <r>
      <t xml:space="preserve">   </t>
    </r>
    <r>
      <rPr>
        <sz val="7"/>
        <rFont val="宋体"/>
        <family val="0"/>
      </rPr>
      <t>旅行社计调与外联实务</t>
    </r>
    <r>
      <rPr>
        <sz val="7"/>
        <rFont val="Times New Roman"/>
        <family val="1"/>
      </rPr>
      <t xml:space="preserve">                                                                       </t>
    </r>
    <r>
      <rPr>
        <sz val="7"/>
        <rFont val="宋体"/>
        <family val="0"/>
      </rPr>
      <t>（</t>
    </r>
    <r>
      <rPr>
        <sz val="7"/>
        <rFont val="Times New Roman"/>
        <family val="1"/>
      </rPr>
      <t>Planning &amp; Public Relation Practice of Travel Agency</t>
    </r>
    <r>
      <rPr>
        <sz val="7"/>
        <rFont val="宋体"/>
        <family val="0"/>
      </rPr>
      <t>）</t>
    </r>
    <r>
      <rPr>
        <sz val="7"/>
        <rFont val="Times New Roman"/>
        <family val="1"/>
      </rPr>
      <t xml:space="preserve"> </t>
    </r>
  </si>
  <si>
    <t>旅游课程综合实习                              （Comprehensive Practice of Tourist Course ）</t>
  </si>
  <si>
    <t>1120440</t>
  </si>
  <si>
    <t>旅游文化（Tourism Culture）</t>
  </si>
  <si>
    <t>茶文化与茶艺（Tea Culture and Tea Ceremony）</t>
  </si>
  <si>
    <t xml:space="preserve">客源国概况(A Survey of Source Visitor) </t>
  </si>
  <si>
    <t>综合素质提升模块（专业必修课）</t>
  </si>
  <si>
    <t>小计</t>
  </si>
  <si>
    <t>旅游接待业（Tourism reception industry）</t>
  </si>
  <si>
    <t>★</t>
  </si>
  <si>
    <t>旅游目的地管理(Tourism destination management)</t>
  </si>
  <si>
    <t>旅游消费者行为(Tourism consumer behavior)</t>
  </si>
  <si>
    <t>062p0031</t>
  </si>
  <si>
    <t>旅游经济学（Tourism Economics）</t>
  </si>
  <si>
    <t>062p0038</t>
  </si>
  <si>
    <t>会计学(Accounting)</t>
  </si>
  <si>
    <t>062p0029</t>
  </si>
  <si>
    <t>统计学(Statistics)</t>
  </si>
  <si>
    <t>062p0135</t>
  </si>
  <si>
    <t>062p0028</t>
  </si>
  <si>
    <t>062p0078</t>
  </si>
  <si>
    <t>062p0046</t>
  </si>
  <si>
    <t>《英语》转段培训(Upgraded Training of English Course)</t>
  </si>
  <si>
    <t>《管理学》转段培训(Upgraded Training of Management course)</t>
  </si>
  <si>
    <t>企业教学（teaching by enterprise）</t>
  </si>
  <si>
    <t>本科毕业论文（Graduation Thesis）</t>
  </si>
  <si>
    <t>专业能力拓展模块（专业选修课）</t>
  </si>
  <si>
    <t>毕业（顶岗）实习与毕业实习报告（Graduation Practice）</t>
  </si>
  <si>
    <t>美育</t>
  </si>
  <si>
    <r>
      <t>**</t>
    </r>
    <r>
      <rPr>
        <sz val="7"/>
        <rFont val="宋体"/>
        <family val="0"/>
      </rPr>
      <t>▲</t>
    </r>
  </si>
  <si>
    <t>旅游应急救护(Tourism Emergency Rescue)</t>
  </si>
  <si>
    <t>*　</t>
  </si>
  <si>
    <r>
      <t>**</t>
    </r>
    <r>
      <rPr>
        <sz val="7"/>
        <rFont val="宋体"/>
        <family val="0"/>
      </rPr>
      <t>　</t>
    </r>
  </si>
  <si>
    <r>
      <t xml:space="preserve">旅游规划与开发（Tourism Planning and </t>
    </r>
    <r>
      <rPr>
        <sz val="7"/>
        <rFont val="宋体"/>
        <family val="0"/>
      </rPr>
      <t>Development</t>
    </r>
    <r>
      <rPr>
        <sz val="7"/>
        <rFont val="宋体"/>
        <family val="0"/>
      </rPr>
      <t>）</t>
    </r>
  </si>
  <si>
    <t>劳动教育（Labor Education）</t>
  </si>
  <si>
    <t>经典阅读(Reading Classics)</t>
  </si>
  <si>
    <r>
      <t>经济学基础(</t>
    </r>
    <r>
      <rPr>
        <sz val="7"/>
        <rFont val="宋体"/>
        <family val="0"/>
      </rPr>
      <t>Basic Economics)</t>
    </r>
  </si>
  <si>
    <t>财务管理(Financial Management)</t>
  </si>
  <si>
    <t>酒店管理概论（Introduction to Hospitality  Management）</t>
  </si>
  <si>
    <t>旅游企业人力人力资源管理（Tourism Human Resource Management）</t>
  </si>
  <si>
    <t>旅游管理信息系统（Tourism Management Information System）</t>
  </si>
  <si>
    <t>饮食文化概论（Introduction of Food Culture）</t>
  </si>
  <si>
    <r>
      <t>前厅客房管理与服务(</t>
    </r>
    <r>
      <rPr>
        <sz val="7"/>
        <rFont val="宋体"/>
        <family val="0"/>
      </rPr>
      <t>Front Office and Housekeeping Service and Management</t>
    </r>
    <r>
      <rPr>
        <sz val="7"/>
        <rFont val="宋体"/>
        <family val="0"/>
      </rPr>
      <t>)</t>
    </r>
  </si>
  <si>
    <r>
      <t>餐饮管理与服务(</t>
    </r>
    <r>
      <rPr>
        <sz val="7"/>
        <rFont val="宋体"/>
        <family val="0"/>
      </rPr>
      <t>Food and Beverage Management and Service</t>
    </r>
    <r>
      <rPr>
        <sz val="7"/>
        <rFont val="宋体"/>
        <family val="0"/>
      </rPr>
      <t>)</t>
    </r>
  </si>
  <si>
    <t>本科专业实习Ⅰ（Professional InternshipⅠ）</t>
  </si>
  <si>
    <t>本科专业实习Ⅱ（Professional InternshipⅡ）</t>
  </si>
  <si>
    <t>中外邮轮游艇发展（Introduction to Cruise）</t>
  </si>
  <si>
    <r>
      <t>2</t>
    </r>
    <r>
      <rPr>
        <sz val="7"/>
        <rFont val="宋体"/>
        <family val="0"/>
      </rPr>
      <t>4</t>
    </r>
  </si>
  <si>
    <r>
      <t>旅游项目策划(</t>
    </r>
    <r>
      <rPr>
        <sz val="7"/>
        <rFont val="宋体"/>
        <family val="0"/>
      </rPr>
      <t>Planning of Tourism Projects)</t>
    </r>
  </si>
  <si>
    <r>
      <t>饮物学概论(</t>
    </r>
    <r>
      <rPr>
        <sz val="7"/>
        <rFont val="宋体"/>
        <family val="0"/>
      </rPr>
      <t>Introduction to Beverage)</t>
    </r>
  </si>
  <si>
    <r>
      <t>茶器-手拉壶的制作与鉴赏</t>
    </r>
    <r>
      <rPr>
        <sz val="7"/>
        <rFont val="宋体"/>
        <family val="0"/>
      </rPr>
      <t>(Production and appreciation of Tea Utensils and Hand -pull Pot)</t>
    </r>
  </si>
  <si>
    <r>
      <t>插花艺术(</t>
    </r>
    <r>
      <rPr>
        <sz val="7"/>
        <rFont val="宋体"/>
        <family val="0"/>
      </rPr>
      <t>Flower Art Arranging)</t>
    </r>
  </si>
  <si>
    <r>
      <t>中国民俗旅游(</t>
    </r>
    <r>
      <rPr>
        <sz val="7"/>
        <rFont val="宋体"/>
        <family val="0"/>
      </rPr>
      <t>Folklore Tourism in China)</t>
    </r>
  </si>
  <si>
    <r>
      <t>旅游环境与保护(</t>
    </r>
    <r>
      <rPr>
        <sz val="7"/>
        <rFont val="宋体"/>
        <family val="0"/>
      </rPr>
      <t>Tourism  Environment and Protection)</t>
    </r>
  </si>
  <si>
    <r>
      <t>中国世界遗产精选(</t>
    </r>
    <r>
      <rPr>
        <sz val="7"/>
        <rFont val="宋体"/>
        <family val="0"/>
      </rPr>
      <t>Selection of World Heritage  in China)</t>
    </r>
  </si>
  <si>
    <r>
      <t>香道(</t>
    </r>
    <r>
      <rPr>
        <sz val="7"/>
        <rFont val="宋体"/>
        <family val="0"/>
      </rPr>
      <t>Incense)</t>
    </r>
  </si>
  <si>
    <r>
      <t>潮州历史文化名城旅游开发实践(</t>
    </r>
    <r>
      <rPr>
        <sz val="7"/>
        <rFont val="宋体"/>
        <family val="0"/>
      </rPr>
      <t>Practice of Tourism Development in Historical Cultural City of CHAOZHOU)</t>
    </r>
  </si>
  <si>
    <r>
      <t>电子计算机制图(</t>
    </r>
    <r>
      <rPr>
        <sz val="7"/>
        <rFont val="宋体"/>
        <family val="0"/>
      </rPr>
      <t>Computer Graphics)</t>
    </r>
  </si>
  <si>
    <r>
      <t>潮汕历史文化(</t>
    </r>
    <r>
      <rPr>
        <sz val="7"/>
        <rFont val="宋体"/>
        <family val="0"/>
      </rPr>
      <t>Chaoshan Culture)</t>
    </r>
  </si>
  <si>
    <r>
      <t>潮汕美食文化(</t>
    </r>
    <r>
      <rPr>
        <sz val="7"/>
        <rFont val="宋体"/>
        <family val="0"/>
      </rPr>
      <t>Chaoshan Food Culture)</t>
    </r>
  </si>
  <si>
    <t>中国名菜名点(Chineses Famous Dishes)</t>
  </si>
  <si>
    <r>
      <t>中国文化概论(</t>
    </r>
    <r>
      <rPr>
        <sz val="7"/>
        <rFont val="宋体"/>
        <family val="0"/>
      </rPr>
      <t>Introduction to Chinese Culture)</t>
    </r>
  </si>
  <si>
    <r>
      <t>高等数学C1</t>
    </r>
    <r>
      <rPr>
        <sz val="7"/>
        <rFont val="宋体"/>
        <family val="0"/>
      </rPr>
      <t>(Advanced Mathematics C1)</t>
    </r>
  </si>
  <si>
    <r>
      <t>概率论B</t>
    </r>
    <r>
      <rPr>
        <sz val="7"/>
        <rFont val="宋体"/>
        <family val="0"/>
      </rPr>
      <t>(Probability Theory B)</t>
    </r>
  </si>
  <si>
    <r>
      <t>线性代数B</t>
    </r>
    <r>
      <rPr>
        <sz val="7"/>
        <rFont val="宋体"/>
        <family val="0"/>
      </rPr>
      <t>(Linear Algebra B)</t>
    </r>
  </si>
  <si>
    <t>职业通用能力培养（Cultivation of Vocational Universal Competence）</t>
  </si>
  <si>
    <r>
      <t>4</t>
    </r>
    <r>
      <rPr>
        <sz val="7"/>
        <rFont val="宋体"/>
        <family val="0"/>
      </rPr>
      <t>08</t>
    </r>
  </si>
  <si>
    <r>
      <t>2</t>
    </r>
    <r>
      <rPr>
        <sz val="7"/>
        <rFont val="宋体"/>
        <family val="0"/>
      </rPr>
      <t>44</t>
    </r>
  </si>
  <si>
    <r>
      <t>1</t>
    </r>
    <r>
      <rPr>
        <sz val="7"/>
        <rFont val="宋体"/>
        <family val="0"/>
      </rPr>
      <t>64</t>
    </r>
  </si>
  <si>
    <t>就业指导(Graduate Employment Guidance)</t>
  </si>
  <si>
    <t>旅游学概论（Introduction to Tourism）</t>
  </si>
  <si>
    <r>
      <t>*★</t>
    </r>
    <r>
      <rPr>
        <sz val="7"/>
        <rFont val="等线"/>
        <family val="0"/>
      </rPr>
      <t>☆</t>
    </r>
    <r>
      <rPr>
        <sz val="7"/>
        <rFont val="宋体"/>
        <family val="0"/>
      </rPr>
      <t>　</t>
    </r>
  </si>
  <si>
    <t>*▲</t>
  </si>
  <si>
    <t>★☆</t>
  </si>
  <si>
    <r>
      <t>*</t>
    </r>
    <r>
      <rPr>
        <sz val="7"/>
        <rFont val="宋体"/>
        <family val="0"/>
      </rPr>
      <t>★☆</t>
    </r>
  </si>
  <si>
    <r>
      <t xml:space="preserve">  </t>
    </r>
    <r>
      <rPr>
        <sz val="7"/>
        <rFont val="宋体"/>
        <family val="0"/>
      </rPr>
      <t>旅游法规（</t>
    </r>
    <r>
      <rPr>
        <sz val="7"/>
        <rFont val="Times New Roman"/>
        <family val="1"/>
      </rPr>
      <t>Tourist  Law</t>
    </r>
    <r>
      <rPr>
        <sz val="7"/>
        <rFont val="宋体"/>
        <family val="0"/>
      </rPr>
      <t>）</t>
    </r>
  </si>
  <si>
    <t>管理学原理
（Principles of Management）</t>
  </si>
  <si>
    <r>
      <t xml:space="preserve"> </t>
    </r>
    <r>
      <rPr>
        <sz val="7"/>
        <rFont val="宋体"/>
        <family val="0"/>
      </rPr>
      <t>导游英语听说实训</t>
    </r>
    <r>
      <rPr>
        <sz val="7"/>
        <rFont val="Times New Roman"/>
        <family val="1"/>
      </rPr>
      <t xml:space="preserve">                                                                                   </t>
    </r>
    <r>
      <rPr>
        <sz val="7"/>
        <rFont val="宋体"/>
        <family val="0"/>
      </rPr>
      <t>（</t>
    </r>
    <r>
      <rPr>
        <sz val="7"/>
        <rFont val="Times New Roman"/>
        <family val="1"/>
      </rPr>
      <t>English Listening &amp; Speaking Practice for Tour Guides</t>
    </r>
    <r>
      <rPr>
        <sz val="7"/>
        <rFont val="宋体"/>
        <family val="0"/>
      </rPr>
      <t>）</t>
    </r>
    <r>
      <rPr>
        <sz val="7"/>
        <rFont val="Times New Roman"/>
        <family val="1"/>
      </rPr>
      <t xml:space="preserve"> </t>
    </r>
  </si>
  <si>
    <r>
      <t>**</t>
    </r>
    <r>
      <rPr>
        <sz val="7"/>
        <rFont val="宋体"/>
        <family val="0"/>
      </rPr>
      <t>　</t>
    </r>
  </si>
  <si>
    <t>市场营销学（Marketing）</t>
  </si>
  <si>
    <t>旅游公共关系学（Study of Tourism Public Relations）</t>
  </si>
  <si>
    <t>*★</t>
  </si>
  <si>
    <t>6</t>
  </si>
  <si>
    <r>
      <t>1</t>
    </r>
    <r>
      <rPr>
        <sz val="7"/>
        <color indexed="10"/>
        <rFont val="宋体"/>
        <family val="0"/>
      </rPr>
      <t>6W</t>
    </r>
  </si>
  <si>
    <r>
      <t>8</t>
    </r>
    <r>
      <rPr>
        <sz val="7"/>
        <color indexed="10"/>
        <rFont val="宋体"/>
        <family val="0"/>
      </rPr>
      <t>W</t>
    </r>
  </si>
  <si>
    <t>旅游专业英语Ⅰ(Tourism Specialized EnglishⅠ)</t>
  </si>
  <si>
    <t>旅游专业英语Ⅱ(Tourism Specialized EnglishⅡ)</t>
  </si>
  <si>
    <r>
      <t>1</t>
    </r>
    <r>
      <rPr>
        <sz val="7"/>
        <color indexed="10"/>
        <rFont val="宋体"/>
        <family val="0"/>
      </rPr>
      <t>2</t>
    </r>
    <r>
      <rPr>
        <sz val="7"/>
        <color indexed="10"/>
        <rFont val="宋体"/>
        <family val="0"/>
      </rPr>
      <t>W</t>
    </r>
  </si>
  <si>
    <t>扩展能力模块</t>
  </si>
  <si>
    <t>8</t>
  </si>
  <si>
    <r>
      <t>1</t>
    </r>
    <r>
      <rPr>
        <sz val="7"/>
        <color indexed="56"/>
        <rFont val="宋体"/>
        <family val="0"/>
      </rPr>
      <t>44</t>
    </r>
  </si>
  <si>
    <r>
      <t>7</t>
    </r>
    <r>
      <rPr>
        <sz val="7"/>
        <color indexed="56"/>
        <rFont val="宋体"/>
        <family val="0"/>
      </rPr>
      <t>2</t>
    </r>
  </si>
  <si>
    <t>3</t>
  </si>
  <si>
    <r>
      <t>说明：1、*为职业素养核心课程；    2、**为专业技能核心课程；    3、▲为“教学做一体化”课程；4、☆为本科专业核心课程；5</t>
    </r>
    <r>
      <rPr>
        <sz val="7"/>
        <rFont val="宋体"/>
        <family val="0"/>
      </rPr>
      <t>、★为本科专业学位课程，平均分数要达到</t>
    </r>
    <r>
      <rPr>
        <sz val="7"/>
        <rFont val="宋体"/>
        <family val="0"/>
      </rPr>
      <t>70分以上</t>
    </r>
    <r>
      <rPr>
        <sz val="7"/>
        <rFont val="宋体"/>
        <family val="0"/>
      </rPr>
      <t>；</t>
    </r>
    <r>
      <rPr>
        <sz val="7"/>
        <rFont val="宋体"/>
        <family val="0"/>
      </rPr>
      <t>6、</t>
    </r>
    <r>
      <rPr>
        <sz val="7"/>
        <rFont val="宋体"/>
        <family val="0"/>
      </rPr>
      <t>课程代码中，</t>
    </r>
    <r>
      <rPr>
        <sz val="7"/>
        <rFont val="宋体"/>
        <family val="0"/>
      </rPr>
      <t>06</t>
    </r>
    <r>
      <rPr>
        <sz val="7"/>
        <rFont val="宋体"/>
        <family val="0"/>
      </rPr>
      <t>开头为本科课程代码，其余为专科课程代码；</t>
    </r>
    <r>
      <rPr>
        <sz val="7"/>
        <rFont val="宋体"/>
        <family val="0"/>
      </rPr>
      <t>7</t>
    </r>
    <r>
      <rPr>
        <sz val="7"/>
        <rFont val="宋体"/>
        <family val="0"/>
      </rPr>
      <t>、“√”为考试周课程；</t>
    </r>
    <r>
      <rPr>
        <sz val="7"/>
        <rFont val="宋体"/>
        <family val="0"/>
      </rPr>
      <t>8</t>
    </r>
    <r>
      <rPr>
        <sz val="7"/>
        <rFont val="宋体"/>
        <family val="0"/>
      </rPr>
      <t>、《大学生职业生涯与创新创业指导》课程课外实践另外安排1学分，</t>
    </r>
    <r>
      <rPr>
        <sz val="7"/>
        <rFont val="宋体"/>
        <family val="0"/>
      </rPr>
      <t>18学时；</t>
    </r>
    <r>
      <rPr>
        <sz val="7"/>
        <rFont val="宋体"/>
        <family val="0"/>
      </rPr>
      <t>9</t>
    </r>
    <r>
      <rPr>
        <sz val="7"/>
        <rFont val="宋体"/>
        <family val="0"/>
      </rPr>
      <t>、《心理健康教育与训练》课外学习实践另外安排1学分，18学时；</t>
    </r>
    <r>
      <rPr>
        <sz val="7"/>
        <rFont val="宋体"/>
        <family val="0"/>
      </rPr>
      <t>10</t>
    </r>
    <r>
      <rPr>
        <sz val="7"/>
        <rFont val="宋体"/>
        <family val="0"/>
      </rPr>
      <t>、入学教育按学校校历安排；</t>
    </r>
    <r>
      <rPr>
        <sz val="7"/>
        <rFont val="宋体"/>
        <family val="0"/>
      </rPr>
      <t>1</t>
    </r>
    <r>
      <rPr>
        <sz val="7"/>
        <rFont val="宋体"/>
        <family val="0"/>
      </rPr>
      <t>1</t>
    </r>
    <r>
      <rPr>
        <sz val="7"/>
        <rFont val="宋体"/>
        <family val="0"/>
      </rPr>
      <t>、</t>
    </r>
    <r>
      <rPr>
        <sz val="7"/>
        <rFont val="宋体"/>
        <family val="0"/>
      </rPr>
      <t>《旅游课程综合实习》课程综合实习，</t>
    </r>
    <r>
      <rPr>
        <sz val="7"/>
        <rFont val="宋体"/>
        <family val="0"/>
      </rPr>
      <t>36</t>
    </r>
    <r>
      <rPr>
        <sz val="7"/>
        <rFont val="宋体"/>
        <family val="0"/>
      </rPr>
      <t>学时，集中安排在第</t>
    </r>
    <r>
      <rPr>
        <sz val="7"/>
        <rFont val="宋体"/>
        <family val="0"/>
      </rPr>
      <t>4</t>
    </r>
    <r>
      <rPr>
        <sz val="7"/>
        <rFont val="宋体"/>
        <family val="0"/>
      </rPr>
      <t>学期第</t>
    </r>
    <r>
      <rPr>
        <sz val="7"/>
        <rFont val="宋体"/>
        <family val="0"/>
      </rPr>
      <t>11</t>
    </r>
    <r>
      <rPr>
        <sz val="7"/>
        <rFont val="宋体"/>
        <family val="0"/>
      </rPr>
      <t>周；</t>
    </r>
    <r>
      <rPr>
        <sz val="7"/>
        <rFont val="宋体"/>
        <family val="0"/>
      </rPr>
      <t>1</t>
    </r>
    <r>
      <rPr>
        <sz val="7"/>
        <rFont val="宋体"/>
        <family val="0"/>
      </rPr>
      <t>2</t>
    </r>
    <r>
      <rPr>
        <sz val="7"/>
        <rFont val="宋体"/>
        <family val="0"/>
      </rPr>
      <t>、《野外生存与探险》课程，为便于学生实训，要求</t>
    </r>
    <r>
      <rPr>
        <sz val="7"/>
        <rFont val="宋体"/>
        <family val="0"/>
      </rPr>
      <t>4</t>
    </r>
    <r>
      <rPr>
        <sz val="7"/>
        <rFont val="宋体"/>
        <family val="0"/>
      </rPr>
      <t>节连排；</t>
    </r>
    <r>
      <rPr>
        <sz val="7"/>
        <rFont val="宋体"/>
        <family val="0"/>
      </rPr>
      <t>1</t>
    </r>
    <r>
      <rPr>
        <sz val="7"/>
        <rFont val="宋体"/>
        <family val="0"/>
      </rPr>
      <t>3</t>
    </r>
    <r>
      <rPr>
        <sz val="7"/>
        <rFont val="宋体"/>
        <family val="0"/>
      </rPr>
      <t>、《旅游志愿者社区服务》课程根据景泰街家庭综合服务中心和广州市旅游节庆活动等进行灵活安排；</t>
    </r>
    <r>
      <rPr>
        <sz val="7"/>
        <rFont val="宋体"/>
        <family val="0"/>
      </rPr>
      <t>1</t>
    </r>
    <r>
      <rPr>
        <sz val="7"/>
        <rFont val="宋体"/>
        <family val="0"/>
      </rPr>
      <t>4</t>
    </r>
    <r>
      <rPr>
        <sz val="7"/>
        <rFont val="宋体"/>
        <family val="0"/>
      </rPr>
      <t>、专业能力拓展模块（专业选修课）课程，专科阶段学生选修12学分，本科阶段，学生在第7.8学期进行选修，每学期至少选修6学分及以上；15、扩展能力模块（公共选修课）课程，专科阶段学生最低要求选修8学分，本科阶段学生最低要求选修2学分。《创新创业（社会实践）活动》具体学分根据《广州城市职业学院大学生创新创业（社会实践）活动学分认定与管理办法》的相关规定确定和实施。</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</si>
</sst>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_ "/>
    <numFmt numFmtId="193" formatCode="0.00_);[Red]\(0.00\)"/>
    <numFmt numFmtId="194" formatCode="0_);[Red]\(0\)"/>
    <numFmt numFmtId="195" formatCode="0.0;[Red]0.0"/>
    <numFmt numFmtId="196" formatCode="0.0_);[Red]\(0.0\)"/>
    <numFmt numFmtId="197" formatCode="0.0%"/>
    <numFmt numFmtId="198" formatCode="0;[Red]0"/>
    <numFmt numFmtId="199" formatCode="0.0_ "/>
    <numFmt numFmtId="200" formatCode="0.0"/>
    <numFmt numFmtId="201" formatCode="0_ "/>
    <numFmt numFmtId="202" formatCode="&quot;是&quot;;&quot;是&quot;;&quot;否&quot;"/>
    <numFmt numFmtId="203" formatCode="&quot;真&quot;;&quot;真&quot;;&quot;假&quot;"/>
    <numFmt numFmtId="204" formatCode="&quot;开&quot;;&quot;开&quot;;&quot;关&quot;"/>
    <numFmt numFmtId="205" formatCode="&quot;Yes&quot;;&quot;Yes&quot;;&quot;No&quot;"/>
    <numFmt numFmtId="206" formatCode="&quot;True&quot;;&quot;True&quot;;&quot;False&quot;"/>
    <numFmt numFmtId="207" formatCode="&quot;On&quot;;&quot;On&quot;;&quot;Off&quot;"/>
    <numFmt numFmtId="208" formatCode="[$€-2]\ #,##0.00_);[Red]\([$€-2]\ #,##0.00\)"/>
    <numFmt numFmtId="209" formatCode="0.000%"/>
    <numFmt numFmtId="210" formatCode="0.000000_ "/>
    <numFmt numFmtId="211" formatCode="0.00000_ "/>
    <numFmt numFmtId="212" formatCode="0.0000_ "/>
    <numFmt numFmtId="213" formatCode="0.000_ "/>
    <numFmt numFmtId="214" formatCode="0;_Ā"/>
    <numFmt numFmtId="215" formatCode="0;_ﰀ"/>
    <numFmt numFmtId="216" formatCode="0;_吀"/>
    <numFmt numFmtId="217" formatCode="0.0;_吀"/>
  </numFmts>
  <fonts count="53">
    <font>
      <sz val="12"/>
      <name val="宋体"/>
      <family val="0"/>
    </font>
    <font>
      <sz val="9"/>
      <name val="宋体"/>
      <family val="0"/>
    </font>
    <font>
      <u val="single"/>
      <sz val="12"/>
      <color indexed="12"/>
      <name val="宋体"/>
      <family val="0"/>
    </font>
    <font>
      <u val="single"/>
      <sz val="12"/>
      <color indexed="36"/>
      <name val="宋体"/>
      <family val="0"/>
    </font>
    <font>
      <sz val="8"/>
      <name val="宋体"/>
      <family val="0"/>
    </font>
    <font>
      <sz val="12"/>
      <name val="Times New Roman"/>
      <family val="1"/>
    </font>
    <font>
      <sz val="10"/>
      <name val="宋体"/>
      <family val="0"/>
    </font>
    <font>
      <sz val="7"/>
      <name val="宋体"/>
      <family val="0"/>
    </font>
    <font>
      <sz val="7"/>
      <name val="Times New Roman"/>
      <family val="1"/>
    </font>
    <font>
      <sz val="7"/>
      <color indexed="56"/>
      <name val="宋体"/>
      <family val="0"/>
    </font>
    <font>
      <sz val="7"/>
      <color indexed="8"/>
      <name val="Times New Roman"/>
      <family val="1"/>
    </font>
    <font>
      <sz val="9"/>
      <name val="等线"/>
      <family val="0"/>
    </font>
    <font>
      <sz val="6"/>
      <name val="宋体"/>
      <family val="0"/>
    </font>
    <font>
      <sz val="7.5"/>
      <name val="宋体"/>
      <family val="0"/>
    </font>
    <font>
      <sz val="7"/>
      <color indexed="10"/>
      <name val="宋体"/>
      <family val="0"/>
    </font>
    <font>
      <sz val="7"/>
      <name val="等线"/>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4"/>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7.5"/>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7"/>
      <color rgb="FFFF0000"/>
      <name val="宋体"/>
      <family val="0"/>
    </font>
    <font>
      <sz val="7.5"/>
      <color rgb="FFFF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2"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3"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9" applyNumberFormat="0" applyFont="0" applyAlignment="0" applyProtection="0"/>
  </cellStyleXfs>
  <cellXfs count="178">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1" fillId="0" borderId="0" xfId="0" applyFont="1" applyAlignment="1">
      <alignment/>
    </xf>
    <xf numFmtId="199" fontId="1" fillId="0" borderId="0" xfId="0" applyNumberFormat="1" applyFont="1" applyAlignment="1">
      <alignment/>
    </xf>
    <xf numFmtId="0" fontId="4" fillId="0" borderId="0" xfId="0" applyFont="1" applyAlignment="1">
      <alignment/>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vertical="center" wrapText="1"/>
    </xf>
    <xf numFmtId="49" fontId="9" fillId="34"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shrinkToFit="1"/>
    </xf>
    <xf numFmtId="0" fontId="7" fillId="0" borderId="10" xfId="0" applyFont="1" applyBorder="1" applyAlignment="1">
      <alignment horizont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horizontal="center" vertical="center" textRotation="255" wrapText="1" shrinkToFit="1"/>
    </xf>
    <xf numFmtId="0" fontId="7" fillId="0" borderId="10" xfId="0" applyFont="1" applyBorder="1" applyAlignment="1">
      <alignment wrapText="1"/>
    </xf>
    <xf numFmtId="198" fontId="7" fillId="0" borderId="10" xfId="0" applyNumberFormat="1" applyFont="1" applyBorder="1" applyAlignment="1">
      <alignment horizontal="center" vertical="center" wrapText="1"/>
    </xf>
    <xf numFmtId="194" fontId="10" fillId="0" borderId="10" xfId="0" applyNumberFormat="1" applyFont="1" applyBorder="1" applyAlignment="1">
      <alignment horizontal="center" vertical="center" wrapText="1"/>
    </xf>
    <xf numFmtId="194" fontId="8"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7" fillId="0" borderId="10" xfId="0" applyFont="1" applyBorder="1" applyAlignment="1">
      <alignment vertical="center" textRotation="255" wrapText="1" shrinkToFi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shrinkToFit="1"/>
    </xf>
    <xf numFmtId="0" fontId="9" fillId="0" borderId="10"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top" wrapText="1" shrinkToFi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wrapText="1"/>
    </xf>
    <xf numFmtId="194" fontId="7"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wrapText="1" shrinkToFit="1"/>
    </xf>
    <xf numFmtId="194" fontId="51" fillId="0" borderId="10" xfId="0" applyNumberFormat="1" applyFont="1" applyFill="1" applyBorder="1" applyAlignment="1">
      <alignment horizontal="center" vertical="center" wrapText="1"/>
    </xf>
    <xf numFmtId="194" fontId="7" fillId="0" borderId="10" xfId="0" applyNumberFormat="1" applyFont="1" applyFill="1" applyBorder="1" applyAlignment="1">
      <alignment/>
    </xf>
    <xf numFmtId="0" fontId="7" fillId="0" borderId="10" xfId="0" applyFont="1" applyBorder="1" applyAlignment="1">
      <alignment horizontal="center" vertical="center" wrapText="1"/>
    </xf>
    <xf numFmtId="194"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196" fontId="7" fillId="0" borderId="10" xfId="0" applyNumberFormat="1" applyFont="1" applyFill="1" applyBorder="1" applyAlignment="1">
      <alignment horizontal="center" vertical="center" wrapText="1"/>
    </xf>
    <xf numFmtId="0" fontId="7" fillId="0" borderId="10" xfId="0" applyFont="1" applyBorder="1" applyAlignment="1">
      <alignment wrapText="1"/>
    </xf>
    <xf numFmtId="194" fontId="8" fillId="0" borderId="10" xfId="0" applyNumberFormat="1" applyFont="1" applyFill="1" applyBorder="1" applyAlignment="1">
      <alignment horizontal="center" wrapText="1"/>
    </xf>
    <xf numFmtId="194" fontId="8" fillId="0" borderId="10" xfId="0" applyNumberFormat="1" applyFont="1" applyFill="1" applyBorder="1" applyAlignment="1">
      <alignment horizontal="center"/>
    </xf>
    <xf numFmtId="194" fontId="7" fillId="0" borderId="10" xfId="0" applyNumberFormat="1" applyFont="1" applyFill="1" applyBorder="1" applyAlignment="1">
      <alignment horizontal="center" wrapText="1"/>
    </xf>
    <xf numFmtId="0" fontId="7" fillId="0" borderId="10" xfId="0" applyFont="1" applyFill="1" applyBorder="1" applyAlignment="1">
      <alignment/>
    </xf>
    <xf numFmtId="194" fontId="7" fillId="0" borderId="10" xfId="0" applyNumberFormat="1" applyFont="1" applyFill="1" applyBorder="1" applyAlignment="1">
      <alignment horizontal="center"/>
    </xf>
    <xf numFmtId="194" fontId="8" fillId="0" borderId="10" xfId="0" applyNumberFormat="1" applyFont="1" applyFill="1" applyBorder="1" applyAlignment="1">
      <alignment vertical="center"/>
    </xf>
    <xf numFmtId="194" fontId="7" fillId="0" borderId="10" xfId="0" applyNumberFormat="1" applyFont="1" applyFill="1" applyBorder="1" applyAlignment="1">
      <alignment horizontal="center" vertical="center" shrinkToFit="1"/>
    </xf>
    <xf numFmtId="194" fontId="8" fillId="0" borderId="10" xfId="0" applyNumberFormat="1" applyFont="1" applyFill="1" applyBorder="1" applyAlignment="1">
      <alignment horizontal="center" vertical="center"/>
    </xf>
    <xf numFmtId="194" fontId="7" fillId="0" borderId="10" xfId="0" applyNumberFormat="1" applyFont="1" applyBorder="1" applyAlignment="1">
      <alignment horizontal="center" vertical="center" wrapText="1"/>
    </xf>
    <xf numFmtId="194" fontId="7" fillId="35" borderId="10" xfId="0" applyNumberFormat="1" applyFont="1" applyFill="1" applyBorder="1" applyAlignment="1">
      <alignment horizontal="center" vertical="center" wrapText="1"/>
    </xf>
    <xf numFmtId="196" fontId="7" fillId="35"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5" borderId="10" xfId="0" applyFont="1" applyFill="1" applyBorder="1" applyAlignment="1">
      <alignment horizontal="center" wrapText="1"/>
    </xf>
    <xf numFmtId="49" fontId="7" fillId="35" borderId="10" xfId="0" applyNumberFormat="1" applyFont="1" applyFill="1" applyBorder="1" applyAlignment="1">
      <alignment horizontal="center" vertical="center" wrapText="1"/>
    </xf>
    <xf numFmtId="194" fontId="0" fillId="0" borderId="0" xfId="0" applyNumberFormat="1" applyAlignment="1">
      <alignment/>
    </xf>
    <xf numFmtId="49" fontId="0" fillId="0" borderId="0" xfId="0" applyNumberFormat="1" applyAlignment="1">
      <alignment/>
    </xf>
    <xf numFmtId="201" fontId="12" fillId="33" borderId="10" xfId="0" applyNumberFormat="1" applyFont="1" applyFill="1" applyBorder="1" applyAlignment="1">
      <alignment horizontal="center" vertical="center" wrapText="1"/>
    </xf>
    <xf numFmtId="201" fontId="7" fillId="33" borderId="10" xfId="0" applyNumberFormat="1" applyFont="1" applyFill="1" applyBorder="1" applyAlignment="1">
      <alignment horizontal="center" vertical="center" wrapText="1"/>
    </xf>
    <xf numFmtId="194" fontId="7" fillId="35" borderId="10" xfId="0" applyNumberFormat="1" applyFont="1" applyFill="1" applyBorder="1" applyAlignment="1">
      <alignment horizontal="center" vertical="center" wrapText="1" shrinkToFit="1"/>
    </xf>
    <xf numFmtId="196" fontId="12"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201" fontId="5" fillId="33" borderId="10" xfId="0" applyNumberFormat="1" applyFont="1" applyFill="1" applyBorder="1" applyAlignment="1">
      <alignment horizontal="center" vertical="center" wrapText="1"/>
    </xf>
    <xf numFmtId="192" fontId="0" fillId="0" borderId="10" xfId="0" applyNumberFormat="1" applyBorder="1" applyAlignment="1">
      <alignment horizontal="center" vertical="center"/>
    </xf>
    <xf numFmtId="49" fontId="0" fillId="0" borderId="0" xfId="0" applyNumberFormat="1" applyAlignment="1">
      <alignment horizontal="center" vertical="center"/>
    </xf>
    <xf numFmtId="49" fontId="7" fillId="36" borderId="10" xfId="0" applyNumberFormat="1" applyFont="1" applyFill="1" applyBorder="1" applyAlignment="1">
      <alignment horizontal="center" vertical="center" wrapText="1"/>
    </xf>
    <xf numFmtId="194" fontId="7" fillId="36"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94" fontId="7" fillId="36" borderId="10" xfId="0" applyNumberFormat="1" applyFont="1" applyFill="1" applyBorder="1" applyAlignment="1">
      <alignment horizontal="center" vertical="center" wrapText="1" shrinkToFit="1"/>
    </xf>
    <xf numFmtId="194" fontId="7" fillId="0" borderId="10" xfId="0" applyNumberFormat="1" applyFont="1" applyFill="1" applyBorder="1" applyAlignment="1">
      <alignment horizontal="left" vertical="center" wrapText="1" shrinkToFit="1"/>
    </xf>
    <xf numFmtId="194" fontId="7" fillId="0" borderId="11" xfId="0" applyNumberFormat="1" applyFont="1" applyFill="1" applyBorder="1" applyAlignment="1">
      <alignment horizontal="center" vertical="center"/>
    </xf>
    <xf numFmtId="0" fontId="7" fillId="0" borderId="10" xfId="0" applyFont="1" applyBorder="1" applyAlignment="1">
      <alignment/>
    </xf>
    <xf numFmtId="201" fontId="12" fillId="36" borderId="10" xfId="0" applyNumberFormat="1" applyFont="1" applyFill="1" applyBorder="1" applyAlignment="1">
      <alignment horizontal="center" vertical="center" wrapText="1"/>
    </xf>
    <xf numFmtId="0" fontId="7" fillId="36" borderId="10" xfId="0" applyFont="1" applyFill="1" applyBorder="1" applyAlignment="1">
      <alignment horizontal="center" wrapText="1"/>
    </xf>
    <xf numFmtId="0" fontId="7" fillId="36" borderId="10" xfId="0" applyFont="1" applyFill="1" applyBorder="1" applyAlignment="1">
      <alignment wrapText="1"/>
    </xf>
    <xf numFmtId="0" fontId="7" fillId="0" borderId="10" xfId="0" applyFont="1" applyBorder="1" applyAlignment="1">
      <alignment horizontal="center" wrapText="1"/>
    </xf>
    <xf numFmtId="194" fontId="51" fillId="0" borderId="10" xfId="0" applyNumberFormat="1" applyFont="1" applyFill="1" applyBorder="1" applyAlignment="1">
      <alignment horizontal="center" vertical="center" wrapText="1" shrinkToFit="1"/>
    </xf>
    <xf numFmtId="194" fontId="7" fillId="35" borderId="10" xfId="0" applyNumberFormat="1" applyFont="1" applyFill="1" applyBorder="1" applyAlignment="1">
      <alignment horizontal="center" wrapText="1"/>
    </xf>
    <xf numFmtId="194" fontId="7" fillId="0" borderId="10" xfId="0" applyNumberFormat="1" applyFont="1" applyFill="1" applyBorder="1" applyAlignment="1">
      <alignment horizontal="center" vertical="center"/>
    </xf>
    <xf numFmtId="194" fontId="7" fillId="0" borderId="10" xfId="0" applyNumberFormat="1" applyFont="1" applyFill="1" applyBorder="1" applyAlignment="1">
      <alignment horizontal="center" vertical="center" wrapText="1"/>
    </xf>
    <xf numFmtId="192" fontId="5" fillId="0" borderId="10" xfId="0" applyNumberFormat="1" applyFont="1" applyBorder="1" applyAlignment="1">
      <alignment horizontal="center" vertical="center" wrapText="1"/>
    </xf>
    <xf numFmtId="0" fontId="7" fillId="0" borderId="10" xfId="0" applyFont="1" applyBorder="1" applyAlignment="1">
      <alignment horizontal="center" wrapText="1"/>
    </xf>
    <xf numFmtId="0" fontId="7" fillId="0" borderId="10" xfId="0" applyFont="1" applyFill="1" applyBorder="1" applyAlignment="1">
      <alignment horizontal="center" vertical="center" wrapText="1"/>
    </xf>
    <xf numFmtId="194" fontId="8" fillId="0" borderId="10" xfId="0" applyNumberFormat="1" applyFont="1" applyFill="1" applyBorder="1" applyAlignment="1">
      <alignment horizontal="center" vertical="center" wrapText="1"/>
    </xf>
    <xf numFmtId="194" fontId="8" fillId="0" borderId="10" xfId="0" applyNumberFormat="1" applyFont="1" applyFill="1" applyBorder="1" applyAlignment="1">
      <alignment horizontal="center" vertical="center"/>
    </xf>
    <xf numFmtId="194" fontId="7" fillId="0" borderId="10" xfId="0" applyNumberFormat="1" applyFont="1" applyFill="1" applyBorder="1" applyAlignment="1">
      <alignment horizontal="center" vertical="center" wrapText="1" shrinkToFit="1"/>
    </xf>
    <xf numFmtId="194" fontId="7" fillId="0" borderId="10" xfId="0" applyNumberFormat="1" applyFont="1" applyFill="1" applyBorder="1" applyAlignment="1">
      <alignment/>
    </xf>
    <xf numFmtId="0" fontId="0" fillId="0" borderId="0" xfId="0" applyFont="1" applyAlignment="1">
      <alignment/>
    </xf>
    <xf numFmtId="49" fontId="7" fillId="0" borderId="12" xfId="0" applyNumberFormat="1" applyFont="1" applyFill="1" applyBorder="1" applyAlignment="1">
      <alignment horizontal="center" vertical="center" wrapText="1"/>
    </xf>
    <xf numFmtId="196" fontId="7" fillId="0" borderId="10" xfId="0" applyNumberFormat="1" applyFont="1" applyFill="1" applyBorder="1" applyAlignment="1">
      <alignment horizontal="center" vertical="center" wrapText="1"/>
    </xf>
    <xf numFmtId="194" fontId="7" fillId="0" borderId="12" xfId="0" applyNumberFormat="1" applyFont="1" applyFill="1" applyBorder="1" applyAlignment="1">
      <alignment horizontal="center" vertical="center" wrapText="1"/>
    </xf>
    <xf numFmtId="194" fontId="7" fillId="0" borderId="10" xfId="0" applyNumberFormat="1" applyFont="1" applyFill="1" applyBorder="1" applyAlignment="1">
      <alignment horizontal="left" vertical="center" wrapText="1" shrinkToFit="1"/>
    </xf>
    <xf numFmtId="194" fontId="51"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left" vertical="center" wrapText="1" shrinkToFit="1"/>
    </xf>
    <xf numFmtId="0" fontId="13" fillId="0" borderId="0" xfId="0" applyFont="1" applyAlignment="1">
      <alignment/>
    </xf>
    <xf numFmtId="194" fontId="51" fillId="0" borderId="10" xfId="0" applyNumberFormat="1" applyFont="1" applyFill="1" applyBorder="1" applyAlignment="1">
      <alignment horizontal="center" vertical="center" wrapText="1" shrinkToFit="1"/>
    </xf>
    <xf numFmtId="49" fontId="7" fillId="0" borderId="11" xfId="0" applyNumberFormat="1" applyFont="1" applyFill="1" applyBorder="1" applyAlignment="1">
      <alignment horizontal="center" vertical="center" wrapText="1"/>
    </xf>
    <xf numFmtId="194" fontId="7" fillId="0" borderId="11"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wrapText="1" shrinkToFit="1"/>
    </xf>
    <xf numFmtId="194" fontId="51" fillId="0" borderId="10" xfId="0" applyNumberFormat="1" applyFont="1" applyFill="1" applyBorder="1" applyAlignment="1">
      <alignment horizontal="center" vertical="center" wrapText="1"/>
    </xf>
    <xf numFmtId="0" fontId="52" fillId="0" borderId="0" xfId="0" applyFont="1" applyAlignment="1">
      <alignment vertical="center"/>
    </xf>
    <xf numFmtId="194" fontId="7" fillId="0" borderId="10" xfId="0" applyNumberFormat="1" applyFont="1" applyFill="1" applyBorder="1" applyAlignment="1">
      <alignment horizontal="center" vertical="center" wrapText="1" shrinkToFit="1"/>
    </xf>
    <xf numFmtId="194" fontId="7" fillId="0" borderId="10" xfId="0" applyNumberFormat="1" applyFont="1" applyFill="1" applyBorder="1" applyAlignment="1">
      <alignment horizontal="center" vertical="center" shrinkToFit="1"/>
    </xf>
    <xf numFmtId="194" fontId="7" fillId="0" borderId="10" xfId="0" applyNumberFormat="1" applyFont="1" applyFill="1" applyBorder="1" applyAlignment="1">
      <alignment horizontal="center" vertical="center" wrapText="1"/>
    </xf>
    <xf numFmtId="194" fontId="7" fillId="0" borderId="10" xfId="0" applyNumberFormat="1" applyFont="1" applyFill="1" applyBorder="1" applyAlignment="1">
      <alignment horizontal="center" vertical="center"/>
    </xf>
    <xf numFmtId="0" fontId="13" fillId="0" borderId="0" xfId="0" applyFont="1" applyAlignment="1">
      <alignment/>
    </xf>
    <xf numFmtId="194" fontId="7" fillId="0" borderId="10" xfId="0" applyNumberFormat="1" applyFont="1" applyFill="1" applyBorder="1" applyAlignment="1">
      <alignment horizontal="left" vertical="center" wrapText="1" shrinkToFit="1"/>
    </xf>
    <xf numFmtId="49" fontId="7" fillId="34" borderId="10" xfId="0" applyNumberFormat="1" applyFont="1" applyFill="1" applyBorder="1" applyAlignment="1">
      <alignment horizontal="center" vertical="center" wrapText="1"/>
    </xf>
    <xf numFmtId="0" fontId="0" fillId="0" borderId="0" xfId="0" applyBorder="1" applyAlignment="1">
      <alignment/>
    </xf>
    <xf numFmtId="0" fontId="0" fillId="0" borderId="15" xfId="0" applyBorder="1" applyAlignment="1">
      <alignment/>
    </xf>
    <xf numFmtId="0" fontId="5" fillId="0" borderId="0" xfId="0" applyFont="1" applyBorder="1" applyAlignment="1">
      <alignment horizontal="center" vertical="center" wrapText="1"/>
    </xf>
    <xf numFmtId="49" fontId="9" fillId="34"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3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7" xfId="0" applyNumberFormat="1" applyFont="1" applyBorder="1" applyAlignment="1">
      <alignment horizontal="left" wrapText="1"/>
    </xf>
    <xf numFmtId="0" fontId="7" fillId="0" borderId="17" xfId="0" applyNumberFormat="1" applyFont="1" applyBorder="1" applyAlignment="1">
      <alignment horizontal="left"/>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4" xfId="0" applyFont="1" applyBorder="1" applyAlignment="1">
      <alignment wrapText="1"/>
    </xf>
    <xf numFmtId="0" fontId="7" fillId="0" borderId="16" xfId="0" applyFont="1" applyBorder="1" applyAlignment="1">
      <alignment wrapText="1"/>
    </xf>
    <xf numFmtId="0" fontId="9" fillId="0" borderId="1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0" xfId="0" applyFont="1" applyBorder="1" applyAlignment="1">
      <alignment wrapText="1"/>
    </xf>
    <xf numFmtId="0" fontId="7" fillId="0" borderId="22" xfId="0" applyFont="1" applyBorder="1" applyAlignment="1">
      <alignment horizontal="left" vertical="center"/>
    </xf>
    <xf numFmtId="0" fontId="7" fillId="0" borderId="10" xfId="0" applyFont="1" applyBorder="1" applyAlignment="1">
      <alignment horizontal="center" vertical="center" textRotation="255" wrapText="1" shrinkToFi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37" borderId="11"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0" borderId="11" xfId="0" applyFont="1" applyBorder="1" applyAlignment="1">
      <alignment horizontal="center" vertical="center" wrapText="1" shrinkToFit="1"/>
    </xf>
    <xf numFmtId="0" fontId="7" fillId="37" borderId="12" xfId="0" applyFont="1" applyFill="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10" fontId="5" fillId="33" borderId="10"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02"/>
  <sheetViews>
    <sheetView tabSelected="1" zoomScale="145" zoomScaleNormal="145" zoomScalePageLayoutView="0" workbookViewId="0" topLeftCell="A88">
      <selection activeCell="A98" sqref="A98:AF98"/>
    </sheetView>
  </sheetViews>
  <sheetFormatPr defaultColWidth="8.875" defaultRowHeight="14.25"/>
  <cols>
    <col min="1" max="1" width="2.125" style="0" customWidth="1"/>
    <col min="2" max="2" width="3.75390625" style="0" customWidth="1"/>
    <col min="3" max="3" width="3.125" style="0" customWidth="1"/>
    <col min="4" max="4" width="0.12890625" style="0" hidden="1" customWidth="1"/>
    <col min="5" max="5" width="1.875" style="0" customWidth="1"/>
    <col min="6" max="6" width="5.875" style="0" customWidth="1"/>
    <col min="7" max="7" width="29.50390625" style="0" customWidth="1"/>
    <col min="8" max="8" width="3.875" style="0" customWidth="1"/>
    <col min="9" max="9" width="3.50390625" style="0" customWidth="1"/>
    <col min="10" max="10" width="3.375" style="0" customWidth="1"/>
    <col min="11" max="13" width="3.125" style="0" customWidth="1"/>
    <col min="14" max="14" width="4.125" style="0" customWidth="1"/>
    <col min="15" max="15" width="3.625" style="0" customWidth="1"/>
    <col min="16" max="17" width="2.875" style="0" customWidth="1"/>
    <col min="18" max="22" width="2.50390625" style="0" customWidth="1"/>
    <col min="23" max="23" width="2.375" style="0" customWidth="1"/>
    <col min="24" max="24" width="2.00390625" style="0" customWidth="1"/>
    <col min="25" max="25" width="6.125" style="0" customWidth="1"/>
    <col min="26" max="26" width="12.375" style="0" customWidth="1"/>
    <col min="27" max="27" width="2.75390625" style="0" customWidth="1"/>
    <col min="28" max="28" width="4.25390625" style="0" customWidth="1"/>
    <col min="29" max="29" width="2.625" style="0" customWidth="1"/>
    <col min="30" max="32" width="3.125" style="0" customWidth="1"/>
    <col min="33" max="33" width="4.875" style="3" customWidth="1"/>
  </cols>
  <sheetData>
    <row r="1" spans="1:32" ht="14.25">
      <c r="A1" s="148" t="s">
        <v>51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row>
    <row r="2" spans="1:32" ht="12" customHeight="1">
      <c r="A2" s="129" t="s">
        <v>24</v>
      </c>
      <c r="B2" s="130"/>
      <c r="C2" s="131"/>
      <c r="D2" s="128" t="s">
        <v>28</v>
      </c>
      <c r="E2" s="128"/>
      <c r="F2" s="128"/>
      <c r="G2" s="128"/>
      <c r="H2" s="128"/>
      <c r="I2" s="128"/>
      <c r="J2" s="128"/>
      <c r="K2" s="128"/>
      <c r="L2" s="128"/>
      <c r="M2" s="128"/>
      <c r="N2" s="128"/>
      <c r="O2" s="128"/>
      <c r="P2" s="128"/>
      <c r="Q2" s="128"/>
      <c r="R2" s="128"/>
      <c r="S2" s="128"/>
      <c r="T2" s="128"/>
      <c r="U2" s="128"/>
      <c r="V2" s="128"/>
      <c r="W2" s="128"/>
      <c r="X2" s="128" t="s">
        <v>2</v>
      </c>
      <c r="Y2" s="128"/>
      <c r="Z2" s="128"/>
      <c r="AA2" s="128"/>
      <c r="AB2" s="128"/>
      <c r="AC2" s="128"/>
      <c r="AD2" s="128"/>
      <c r="AE2" s="128"/>
      <c r="AF2" s="128"/>
    </row>
    <row r="3" spans="1:32" ht="11.25" customHeight="1">
      <c r="A3" s="166" t="s">
        <v>3</v>
      </c>
      <c r="B3" s="161" t="s">
        <v>57</v>
      </c>
      <c r="C3" s="128" t="s">
        <v>4</v>
      </c>
      <c r="D3" s="128"/>
      <c r="E3" s="128" t="s">
        <v>3</v>
      </c>
      <c r="F3" s="154" t="s">
        <v>22</v>
      </c>
      <c r="G3" s="128" t="s">
        <v>19</v>
      </c>
      <c r="H3" s="128" t="s">
        <v>5</v>
      </c>
      <c r="I3" s="128" t="s">
        <v>6</v>
      </c>
      <c r="J3" s="128" t="s">
        <v>7</v>
      </c>
      <c r="K3" s="128" t="s">
        <v>8</v>
      </c>
      <c r="L3" s="128" t="s">
        <v>9</v>
      </c>
      <c r="M3" s="128" t="s">
        <v>10</v>
      </c>
      <c r="N3" s="128" t="s">
        <v>11</v>
      </c>
      <c r="O3" s="128"/>
      <c r="P3" s="128"/>
      <c r="Q3" s="128"/>
      <c r="R3" s="128"/>
      <c r="S3" s="128"/>
      <c r="T3" s="128"/>
      <c r="U3" s="128"/>
      <c r="V3" s="128"/>
      <c r="W3" s="128"/>
      <c r="X3" s="128" t="s">
        <v>3</v>
      </c>
      <c r="Y3" s="154" t="s">
        <v>22</v>
      </c>
      <c r="Z3" s="9" t="s">
        <v>29</v>
      </c>
      <c r="AA3" s="128" t="s">
        <v>5</v>
      </c>
      <c r="AB3" s="128" t="s">
        <v>6</v>
      </c>
      <c r="AC3" s="128" t="s">
        <v>12</v>
      </c>
      <c r="AD3" s="128" t="s">
        <v>13</v>
      </c>
      <c r="AE3" s="128" t="s">
        <v>20</v>
      </c>
      <c r="AF3" s="128" t="s">
        <v>21</v>
      </c>
    </row>
    <row r="4" spans="1:32" ht="9.75" customHeight="1">
      <c r="A4" s="167"/>
      <c r="B4" s="165"/>
      <c r="C4" s="128"/>
      <c r="D4" s="128"/>
      <c r="E4" s="128"/>
      <c r="F4" s="155"/>
      <c r="G4" s="128"/>
      <c r="H4" s="128"/>
      <c r="I4" s="128"/>
      <c r="J4" s="128"/>
      <c r="K4" s="128"/>
      <c r="L4" s="128"/>
      <c r="M4" s="128"/>
      <c r="N4" s="8">
        <v>1</v>
      </c>
      <c r="O4" s="8">
        <v>2</v>
      </c>
      <c r="P4" s="8">
        <v>3</v>
      </c>
      <c r="Q4" s="8">
        <v>4</v>
      </c>
      <c r="R4" s="8">
        <v>5</v>
      </c>
      <c r="S4" s="8">
        <v>6</v>
      </c>
      <c r="T4" s="8">
        <v>7</v>
      </c>
      <c r="U4" s="8">
        <v>8</v>
      </c>
      <c r="V4" s="8">
        <v>9</v>
      </c>
      <c r="W4" s="8">
        <v>10</v>
      </c>
      <c r="X4" s="128"/>
      <c r="Y4" s="155"/>
      <c r="Z4" s="10" t="s">
        <v>30</v>
      </c>
      <c r="AA4" s="128"/>
      <c r="AB4" s="128"/>
      <c r="AC4" s="128"/>
      <c r="AD4" s="128"/>
      <c r="AE4" s="128"/>
      <c r="AF4" s="128"/>
    </row>
    <row r="5" spans="1:33" ht="21" customHeight="1">
      <c r="A5" s="154">
        <v>1</v>
      </c>
      <c r="B5" s="161" t="s">
        <v>59</v>
      </c>
      <c r="C5" s="137" t="s">
        <v>58</v>
      </c>
      <c r="D5" s="138"/>
      <c r="E5" s="8">
        <v>1</v>
      </c>
      <c r="F5" s="11" t="s">
        <v>25</v>
      </c>
      <c r="G5" s="36" t="s">
        <v>23</v>
      </c>
      <c r="H5" s="8">
        <v>4</v>
      </c>
      <c r="I5" s="8">
        <v>72</v>
      </c>
      <c r="J5" s="8">
        <v>54</v>
      </c>
      <c r="K5" s="8">
        <v>18</v>
      </c>
      <c r="L5" s="12" t="s">
        <v>14</v>
      </c>
      <c r="M5" s="8" t="s">
        <v>15</v>
      </c>
      <c r="N5" s="8">
        <v>4</v>
      </c>
      <c r="O5" s="8"/>
      <c r="P5" s="8"/>
      <c r="Q5" s="8"/>
      <c r="R5" s="8"/>
      <c r="S5" s="8"/>
      <c r="T5" s="8"/>
      <c r="U5" s="8"/>
      <c r="V5" s="8"/>
      <c r="W5" s="8"/>
      <c r="X5" s="8">
        <v>1</v>
      </c>
      <c r="Y5" s="13" t="s">
        <v>27</v>
      </c>
      <c r="Z5" s="8" t="s">
        <v>64</v>
      </c>
      <c r="AA5" s="8">
        <v>4</v>
      </c>
      <c r="AB5" s="8">
        <v>72</v>
      </c>
      <c r="AC5" s="8"/>
      <c r="AD5" s="8" t="s">
        <v>50</v>
      </c>
      <c r="AE5" s="14"/>
      <c r="AF5" s="14"/>
      <c r="AG5" s="4"/>
    </row>
    <row r="6" spans="1:33" ht="32.25" customHeight="1">
      <c r="A6" s="156"/>
      <c r="B6" s="162"/>
      <c r="C6" s="139"/>
      <c r="D6" s="140"/>
      <c r="E6" s="8">
        <v>2</v>
      </c>
      <c r="F6" s="11" t="s">
        <v>26</v>
      </c>
      <c r="G6" s="8" t="s">
        <v>61</v>
      </c>
      <c r="H6" s="8">
        <v>4</v>
      </c>
      <c r="I6" s="8">
        <f aca="true" t="shared" si="0" ref="I6:I11">H6*18</f>
        <v>72</v>
      </c>
      <c r="J6" s="8">
        <v>54</v>
      </c>
      <c r="K6" s="8">
        <f>I6-J6</f>
        <v>18</v>
      </c>
      <c r="L6" s="12"/>
      <c r="M6" s="8" t="s">
        <v>15</v>
      </c>
      <c r="N6" s="8"/>
      <c r="O6" s="8">
        <v>4</v>
      </c>
      <c r="P6" s="8"/>
      <c r="Q6" s="8"/>
      <c r="R6" s="8"/>
      <c r="S6" s="8"/>
      <c r="T6" s="8"/>
      <c r="U6" s="8"/>
      <c r="V6" s="8"/>
      <c r="W6" s="8"/>
      <c r="X6" s="8">
        <v>2</v>
      </c>
      <c r="Y6" s="39" t="s">
        <v>75</v>
      </c>
      <c r="Z6" s="8" t="s">
        <v>55</v>
      </c>
      <c r="AA6" s="8">
        <v>4</v>
      </c>
      <c r="AB6" s="8">
        <v>72</v>
      </c>
      <c r="AC6" s="8"/>
      <c r="AD6" s="40" t="s">
        <v>60</v>
      </c>
      <c r="AE6" s="8"/>
      <c r="AF6" s="8"/>
      <c r="AG6" s="4"/>
    </row>
    <row r="7" spans="1:33" ht="18.75" customHeight="1">
      <c r="A7" s="156"/>
      <c r="B7" s="162"/>
      <c r="C7" s="139"/>
      <c r="D7" s="140"/>
      <c r="E7" s="8">
        <v>3</v>
      </c>
      <c r="F7" s="11" t="s">
        <v>31</v>
      </c>
      <c r="G7" s="8" t="s">
        <v>62</v>
      </c>
      <c r="H7" s="8">
        <v>1</v>
      </c>
      <c r="I7" s="8">
        <f t="shared" si="0"/>
        <v>18</v>
      </c>
      <c r="J7" s="8">
        <v>12</v>
      </c>
      <c r="K7" s="8">
        <f>I7-J7</f>
        <v>6</v>
      </c>
      <c r="L7" s="12"/>
      <c r="M7" s="8"/>
      <c r="N7" s="129" t="s">
        <v>41</v>
      </c>
      <c r="O7" s="141"/>
      <c r="P7" s="141"/>
      <c r="Q7" s="142"/>
      <c r="R7" s="14"/>
      <c r="S7" s="14"/>
      <c r="T7" s="14"/>
      <c r="U7" s="14"/>
      <c r="V7" s="14"/>
      <c r="W7" s="14"/>
      <c r="X7" s="8">
        <v>3</v>
      </c>
      <c r="Y7" s="41">
        <v>4320001</v>
      </c>
      <c r="Z7" s="38" t="s">
        <v>70</v>
      </c>
      <c r="AA7" s="42">
        <v>2</v>
      </c>
      <c r="AB7" s="42">
        <v>36</v>
      </c>
      <c r="AC7" s="42">
        <v>2</v>
      </c>
      <c r="AD7" s="42">
        <v>1</v>
      </c>
      <c r="AE7" s="8"/>
      <c r="AF7" s="8"/>
      <c r="AG7" s="4"/>
    </row>
    <row r="8" spans="1:33" ht="16.5" customHeight="1">
      <c r="A8" s="156"/>
      <c r="B8" s="162"/>
      <c r="C8" s="139"/>
      <c r="D8" s="140"/>
      <c r="E8" s="8">
        <v>4</v>
      </c>
      <c r="F8" s="11" t="s">
        <v>32</v>
      </c>
      <c r="G8" s="8" t="s">
        <v>53</v>
      </c>
      <c r="H8" s="8">
        <v>4</v>
      </c>
      <c r="I8" s="8">
        <v>72</v>
      </c>
      <c r="J8" s="8">
        <v>36</v>
      </c>
      <c r="K8" s="8">
        <v>36</v>
      </c>
      <c r="L8" s="12" t="s">
        <v>14</v>
      </c>
      <c r="M8" s="8" t="s">
        <v>15</v>
      </c>
      <c r="N8" s="8">
        <v>4</v>
      </c>
      <c r="O8" s="8"/>
      <c r="P8" s="8"/>
      <c r="Q8" s="8"/>
      <c r="R8" s="8"/>
      <c r="S8" s="8"/>
      <c r="T8" s="8"/>
      <c r="U8" s="8"/>
      <c r="V8" s="8"/>
      <c r="W8" s="8"/>
      <c r="X8" s="8"/>
      <c r="Y8" s="13"/>
      <c r="Z8" s="8"/>
      <c r="AA8" s="8"/>
      <c r="AB8" s="8"/>
      <c r="AC8" s="8"/>
      <c r="AD8" s="8"/>
      <c r="AE8" s="8"/>
      <c r="AF8" s="8"/>
      <c r="AG8" s="4"/>
    </row>
    <row r="9" spans="1:33" ht="16.5" customHeight="1">
      <c r="A9" s="156"/>
      <c r="B9" s="162"/>
      <c r="C9" s="139"/>
      <c r="D9" s="140"/>
      <c r="E9" s="8">
        <v>5</v>
      </c>
      <c r="F9" s="11" t="s">
        <v>33</v>
      </c>
      <c r="G9" s="8" t="s">
        <v>54</v>
      </c>
      <c r="H9" s="8">
        <v>4</v>
      </c>
      <c r="I9" s="8">
        <v>72</v>
      </c>
      <c r="J9" s="8">
        <v>36</v>
      </c>
      <c r="K9" s="8">
        <v>36</v>
      </c>
      <c r="L9" s="12" t="s">
        <v>14</v>
      </c>
      <c r="M9" s="8" t="s">
        <v>15</v>
      </c>
      <c r="N9" s="8"/>
      <c r="O9" s="8">
        <v>4</v>
      </c>
      <c r="P9" s="8"/>
      <c r="Q9" s="8"/>
      <c r="R9" s="8"/>
      <c r="S9" s="8"/>
      <c r="T9" s="8"/>
      <c r="U9" s="8"/>
      <c r="V9" s="8"/>
      <c r="W9" s="8"/>
      <c r="X9" s="8"/>
      <c r="Y9" s="13"/>
      <c r="Z9" s="8"/>
      <c r="AA9" s="8"/>
      <c r="AB9" s="8"/>
      <c r="AC9" s="8"/>
      <c r="AD9" s="8"/>
      <c r="AE9" s="8"/>
      <c r="AF9" s="8"/>
      <c r="AG9" s="4"/>
    </row>
    <row r="10" spans="1:33" ht="18.75" customHeight="1">
      <c r="A10" s="156"/>
      <c r="B10" s="162"/>
      <c r="C10" s="139"/>
      <c r="D10" s="140"/>
      <c r="E10" s="8">
        <v>6</v>
      </c>
      <c r="F10" s="11" t="s">
        <v>34</v>
      </c>
      <c r="G10" s="8" t="s">
        <v>78</v>
      </c>
      <c r="H10" s="8">
        <v>2</v>
      </c>
      <c r="I10" s="8">
        <v>36</v>
      </c>
      <c r="J10" s="8">
        <v>18</v>
      </c>
      <c r="K10" s="8">
        <v>18</v>
      </c>
      <c r="L10" s="8"/>
      <c r="M10" s="8"/>
      <c r="N10" s="129">
        <v>2</v>
      </c>
      <c r="O10" s="131"/>
      <c r="P10" s="8"/>
      <c r="Q10" s="8"/>
      <c r="R10" s="8"/>
      <c r="S10" s="8"/>
      <c r="T10" s="8"/>
      <c r="U10" s="8"/>
      <c r="V10" s="8"/>
      <c r="W10" s="8"/>
      <c r="X10" s="8"/>
      <c r="Y10" s="13"/>
      <c r="Z10" s="8"/>
      <c r="AA10" s="8"/>
      <c r="AB10" s="8"/>
      <c r="AC10" s="8"/>
      <c r="AD10" s="8"/>
      <c r="AE10" s="8"/>
      <c r="AF10" s="8"/>
      <c r="AG10" s="4"/>
    </row>
    <row r="11" spans="1:33" ht="16.5" customHeight="1">
      <c r="A11" s="156"/>
      <c r="B11" s="162"/>
      <c r="C11" s="139"/>
      <c r="D11" s="140"/>
      <c r="E11" s="8">
        <v>7</v>
      </c>
      <c r="F11" s="11">
        <v>2820001</v>
      </c>
      <c r="G11" s="8" t="s">
        <v>63</v>
      </c>
      <c r="H11" s="8">
        <v>1.5</v>
      </c>
      <c r="I11" s="8">
        <f t="shared" si="0"/>
        <v>27</v>
      </c>
      <c r="J11" s="8">
        <v>18</v>
      </c>
      <c r="K11" s="8">
        <v>9</v>
      </c>
      <c r="L11" s="8"/>
      <c r="M11" s="8"/>
      <c r="N11" s="14"/>
      <c r="O11" s="14">
        <v>1.5</v>
      </c>
      <c r="P11" s="14"/>
      <c r="Q11" s="14"/>
      <c r="R11" s="14"/>
      <c r="S11" s="14"/>
      <c r="T11" s="14"/>
      <c r="U11" s="14"/>
      <c r="V11" s="14"/>
      <c r="W11" s="14"/>
      <c r="X11" s="8"/>
      <c r="Y11" s="13"/>
      <c r="Z11" s="8"/>
      <c r="AA11" s="8"/>
      <c r="AB11" s="8"/>
      <c r="AC11" s="8"/>
      <c r="AD11" s="8"/>
      <c r="AE11" s="8"/>
      <c r="AF11" s="8"/>
      <c r="AG11" s="4"/>
    </row>
    <row r="12" spans="1:33" ht="18.75" customHeight="1">
      <c r="A12" s="156"/>
      <c r="B12" s="162"/>
      <c r="C12" s="139"/>
      <c r="D12" s="140"/>
      <c r="E12" s="8">
        <v>8</v>
      </c>
      <c r="F12" s="11" t="s">
        <v>35</v>
      </c>
      <c r="G12" s="8" t="s">
        <v>52</v>
      </c>
      <c r="H12" s="8">
        <v>2</v>
      </c>
      <c r="I12" s="8">
        <v>36</v>
      </c>
      <c r="J12" s="8">
        <v>18</v>
      </c>
      <c r="K12" s="8">
        <v>18</v>
      </c>
      <c r="L12" s="8"/>
      <c r="M12" s="8"/>
      <c r="N12" s="8">
        <v>1.5</v>
      </c>
      <c r="O12" s="8"/>
      <c r="P12" s="8"/>
      <c r="Q12" s="8">
        <v>0.5</v>
      </c>
      <c r="R12" s="14"/>
      <c r="S12" s="14"/>
      <c r="T12" s="14"/>
      <c r="U12" s="14"/>
      <c r="V12" s="14"/>
      <c r="W12" s="14"/>
      <c r="X12" s="8"/>
      <c r="Y12" s="13"/>
      <c r="Z12" s="8"/>
      <c r="AA12" s="8"/>
      <c r="AB12" s="8"/>
      <c r="AC12" s="8"/>
      <c r="AD12" s="8"/>
      <c r="AE12" s="8"/>
      <c r="AF12" s="8"/>
      <c r="AG12" s="4"/>
    </row>
    <row r="13" spans="1:33" ht="18.75" customHeight="1">
      <c r="A13" s="156"/>
      <c r="B13" s="162"/>
      <c r="C13" s="139"/>
      <c r="D13" s="140"/>
      <c r="E13" s="8">
        <v>9</v>
      </c>
      <c r="F13" s="11" t="s">
        <v>48</v>
      </c>
      <c r="G13" s="8" t="s">
        <v>49</v>
      </c>
      <c r="H13" s="8">
        <v>1</v>
      </c>
      <c r="I13" s="8">
        <v>18</v>
      </c>
      <c r="J13" s="8">
        <v>9</v>
      </c>
      <c r="K13" s="8">
        <v>9</v>
      </c>
      <c r="L13" s="8"/>
      <c r="M13" s="8"/>
      <c r="N13" s="8">
        <v>1</v>
      </c>
      <c r="O13" s="14"/>
      <c r="P13" s="14"/>
      <c r="Q13" s="14"/>
      <c r="R13" s="14"/>
      <c r="S13" s="14"/>
      <c r="T13" s="14"/>
      <c r="U13" s="14"/>
      <c r="V13" s="14"/>
      <c r="W13" s="14"/>
      <c r="X13" s="8"/>
      <c r="Y13" s="13"/>
      <c r="Z13" s="8"/>
      <c r="AA13" s="8"/>
      <c r="AB13" s="8"/>
      <c r="AC13" s="8"/>
      <c r="AD13" s="8"/>
      <c r="AE13" s="8"/>
      <c r="AF13" s="8"/>
      <c r="AG13" s="4"/>
    </row>
    <row r="14" spans="1:33" ht="21.75" customHeight="1">
      <c r="A14" s="156"/>
      <c r="B14" s="162"/>
      <c r="C14" s="139"/>
      <c r="D14" s="140"/>
      <c r="E14" s="31">
        <v>10</v>
      </c>
      <c r="F14" s="92">
        <v>1420135</v>
      </c>
      <c r="G14" s="95" t="s">
        <v>79</v>
      </c>
      <c r="H14" s="92">
        <v>2</v>
      </c>
      <c r="I14" s="92">
        <f>H14*18</f>
        <v>36</v>
      </c>
      <c r="J14" s="92">
        <v>26</v>
      </c>
      <c r="K14" s="92">
        <f>I14-J14</f>
        <v>10</v>
      </c>
      <c r="L14" s="96" t="s">
        <v>14</v>
      </c>
      <c r="M14" s="92" t="s">
        <v>15</v>
      </c>
      <c r="N14" s="92"/>
      <c r="O14" s="91">
        <v>2</v>
      </c>
      <c r="P14" s="14"/>
      <c r="Q14" s="14"/>
      <c r="R14" s="14"/>
      <c r="S14" s="14"/>
      <c r="T14" s="14"/>
      <c r="U14" s="14"/>
      <c r="V14" s="14"/>
      <c r="W14" s="14"/>
      <c r="X14" s="8"/>
      <c r="Y14" s="13"/>
      <c r="Z14" s="8"/>
      <c r="AA14" s="8"/>
      <c r="AB14" s="8"/>
      <c r="AC14" s="8"/>
      <c r="AD14" s="8"/>
      <c r="AE14" s="8"/>
      <c r="AF14" s="8"/>
      <c r="AG14" s="4"/>
    </row>
    <row r="15" spans="1:33" ht="21.75" customHeight="1">
      <c r="A15" s="156"/>
      <c r="B15" s="162"/>
      <c r="C15" s="139"/>
      <c r="D15" s="140"/>
      <c r="E15" s="31">
        <v>11</v>
      </c>
      <c r="F15" s="34" t="s">
        <v>66</v>
      </c>
      <c r="G15" s="35" t="s">
        <v>69</v>
      </c>
      <c r="H15" s="8">
        <v>2</v>
      </c>
      <c r="I15" s="8">
        <v>36</v>
      </c>
      <c r="J15" s="8">
        <v>36</v>
      </c>
      <c r="K15" s="8">
        <v>0</v>
      </c>
      <c r="L15" s="8"/>
      <c r="M15" s="8"/>
      <c r="N15" s="128">
        <v>2</v>
      </c>
      <c r="O15" s="128"/>
      <c r="P15" s="14"/>
      <c r="Q15" s="14"/>
      <c r="R15" s="14"/>
      <c r="S15" s="14"/>
      <c r="T15" s="14"/>
      <c r="U15" s="14"/>
      <c r="V15" s="14"/>
      <c r="W15" s="14"/>
      <c r="X15" s="8"/>
      <c r="Y15" s="13"/>
      <c r="Z15" s="8"/>
      <c r="AA15" s="8"/>
      <c r="AB15" s="8"/>
      <c r="AC15" s="8"/>
      <c r="AD15" s="8"/>
      <c r="AE15" s="8"/>
      <c r="AF15" s="8"/>
      <c r="AG15" s="4"/>
    </row>
    <row r="16" spans="1:33" ht="21.75" customHeight="1">
      <c r="A16" s="156"/>
      <c r="B16" s="162"/>
      <c r="C16" s="139"/>
      <c r="D16" s="140"/>
      <c r="E16" s="31">
        <v>12</v>
      </c>
      <c r="F16" s="34"/>
      <c r="G16" s="31" t="s">
        <v>142</v>
      </c>
      <c r="H16" s="8">
        <v>2</v>
      </c>
      <c r="I16" s="8">
        <v>36</v>
      </c>
      <c r="J16" s="8">
        <v>18</v>
      </c>
      <c r="K16" s="8">
        <v>18</v>
      </c>
      <c r="L16" s="8"/>
      <c r="M16" s="8"/>
      <c r="N16" s="8"/>
      <c r="O16" s="8"/>
      <c r="P16" s="14"/>
      <c r="Q16" s="14"/>
      <c r="R16" s="14"/>
      <c r="S16" s="14"/>
      <c r="T16" s="14"/>
      <c r="U16" s="14"/>
      <c r="V16" s="14"/>
      <c r="W16" s="14"/>
      <c r="X16" s="8"/>
      <c r="Y16" s="13"/>
      <c r="Z16" s="8"/>
      <c r="AA16" s="8"/>
      <c r="AB16" s="8"/>
      <c r="AC16" s="8"/>
      <c r="AD16" s="8"/>
      <c r="AE16" s="8"/>
      <c r="AF16" s="8"/>
      <c r="AG16" s="4"/>
    </row>
    <row r="17" spans="1:33" ht="21.75" customHeight="1">
      <c r="A17" s="156"/>
      <c r="B17" s="162"/>
      <c r="C17" s="139"/>
      <c r="D17" s="140"/>
      <c r="E17" s="31">
        <v>13</v>
      </c>
      <c r="F17" s="51"/>
      <c r="G17" s="105" t="s">
        <v>148</v>
      </c>
      <c r="H17" s="44">
        <v>2</v>
      </c>
      <c r="I17" s="44">
        <v>32</v>
      </c>
      <c r="J17" s="44">
        <v>32</v>
      </c>
      <c r="K17" s="44">
        <v>0</v>
      </c>
      <c r="L17" s="51"/>
      <c r="M17" s="44"/>
      <c r="N17" s="44"/>
      <c r="O17" s="44"/>
      <c r="P17" s="44"/>
      <c r="Q17" s="44"/>
      <c r="R17" s="44"/>
      <c r="S17" s="44"/>
      <c r="T17" s="44"/>
      <c r="U17" s="48"/>
      <c r="V17" s="8">
        <v>2</v>
      </c>
      <c r="W17" s="14"/>
      <c r="X17" s="8"/>
      <c r="Y17" s="13"/>
      <c r="Z17" s="8"/>
      <c r="AA17" s="8"/>
      <c r="AB17" s="8"/>
      <c r="AC17" s="8"/>
      <c r="AD17" s="8"/>
      <c r="AE17" s="8"/>
      <c r="AF17" s="8"/>
      <c r="AG17" s="4"/>
    </row>
    <row r="18" spans="1:33" ht="21.75" customHeight="1">
      <c r="A18" s="156"/>
      <c r="B18" s="162"/>
      <c r="C18" s="139"/>
      <c r="D18" s="140"/>
      <c r="E18" s="31">
        <v>14</v>
      </c>
      <c r="F18" s="51"/>
      <c r="G18" s="113" t="s">
        <v>149</v>
      </c>
      <c r="H18" s="44">
        <v>1</v>
      </c>
      <c r="I18" s="44">
        <v>16</v>
      </c>
      <c r="J18" s="44">
        <v>16</v>
      </c>
      <c r="K18" s="44">
        <v>0</v>
      </c>
      <c r="L18" s="51"/>
      <c r="M18" s="44"/>
      <c r="N18" s="44"/>
      <c r="O18" s="44"/>
      <c r="P18" s="44"/>
      <c r="Q18" s="44"/>
      <c r="R18" s="44"/>
      <c r="S18" s="44"/>
      <c r="T18" s="44">
        <v>1</v>
      </c>
      <c r="U18" s="48">
        <v>1</v>
      </c>
      <c r="V18" s="14"/>
      <c r="W18" s="14"/>
      <c r="X18" s="8"/>
      <c r="Y18" s="13"/>
      <c r="Z18" s="8"/>
      <c r="AA18" s="8"/>
      <c r="AB18" s="8"/>
      <c r="AC18" s="8"/>
      <c r="AD18" s="8"/>
      <c r="AE18" s="8"/>
      <c r="AF18" s="8"/>
      <c r="AG18" s="4"/>
    </row>
    <row r="19" spans="1:33" ht="21.75" customHeight="1">
      <c r="A19" s="156"/>
      <c r="B19" s="162"/>
      <c r="C19" s="139"/>
      <c r="D19" s="140"/>
      <c r="E19" s="31">
        <v>15</v>
      </c>
      <c r="F19" s="80"/>
      <c r="G19" s="114" t="s">
        <v>183</v>
      </c>
      <c r="H19" s="44">
        <v>1</v>
      </c>
      <c r="I19" s="44">
        <v>22</v>
      </c>
      <c r="J19" s="44">
        <v>22</v>
      </c>
      <c r="K19" s="44">
        <v>0</v>
      </c>
      <c r="L19" s="51"/>
      <c r="M19" s="44"/>
      <c r="N19" s="50"/>
      <c r="O19" s="44"/>
      <c r="P19" s="44"/>
      <c r="Q19" s="44"/>
      <c r="R19" s="44"/>
      <c r="S19" s="44"/>
      <c r="T19" s="44">
        <v>1</v>
      </c>
      <c r="U19" s="44"/>
      <c r="V19" s="14"/>
      <c r="W19" s="14"/>
      <c r="X19" s="8"/>
      <c r="Y19" s="13"/>
      <c r="Z19" s="8"/>
      <c r="AA19" s="8"/>
      <c r="AB19" s="8"/>
      <c r="AC19" s="8"/>
      <c r="AD19" s="8"/>
      <c r="AE19" s="8"/>
      <c r="AF19" s="8"/>
      <c r="AG19" s="4"/>
    </row>
    <row r="20" spans="1:33" ht="19.5" customHeight="1">
      <c r="A20" s="156"/>
      <c r="B20" s="162"/>
      <c r="C20" s="139"/>
      <c r="D20" s="140"/>
      <c r="E20" s="128" t="s">
        <v>36</v>
      </c>
      <c r="F20" s="128"/>
      <c r="G20" s="128"/>
      <c r="H20" s="15">
        <f>SUM(H5:H19)</f>
        <v>33.5</v>
      </c>
      <c r="I20" s="15">
        <f>SUM(I5:I19)</f>
        <v>601</v>
      </c>
      <c r="J20" s="15">
        <f>SUM(J5:J19)</f>
        <v>405</v>
      </c>
      <c r="K20" s="15">
        <f>SUM(K5:K19)</f>
        <v>196</v>
      </c>
      <c r="L20" s="16"/>
      <c r="M20" s="16"/>
      <c r="N20" s="15" t="s">
        <v>67</v>
      </c>
      <c r="O20" s="15" t="s">
        <v>68</v>
      </c>
      <c r="P20" s="17"/>
      <c r="Q20" s="17">
        <v>0.5</v>
      </c>
      <c r="R20" s="17"/>
      <c r="S20" s="17"/>
      <c r="T20" s="17">
        <f>SUM(T5:T19)</f>
        <v>2</v>
      </c>
      <c r="U20" s="17">
        <f>SUM(U5:U19)</f>
        <v>1</v>
      </c>
      <c r="V20" s="17">
        <f>SUM(V5:V19)</f>
        <v>2</v>
      </c>
      <c r="W20" s="17">
        <f>SUM(W5:W19)</f>
        <v>0</v>
      </c>
      <c r="X20" s="143" t="s">
        <v>36</v>
      </c>
      <c r="Y20" s="143"/>
      <c r="Z20" s="143"/>
      <c r="AA20" s="15">
        <f>SUM(AA5:AA12)</f>
        <v>10</v>
      </c>
      <c r="AB20" s="15">
        <f>SUM(AB5:AB12)</f>
        <v>180</v>
      </c>
      <c r="AC20" s="15">
        <f>SUM(AC5:AC12)</f>
        <v>2</v>
      </c>
      <c r="AD20" s="15">
        <f>SUM(AD5:AD12)</f>
        <v>1</v>
      </c>
      <c r="AE20" s="13"/>
      <c r="AF20" s="13"/>
      <c r="AG20" s="4"/>
    </row>
    <row r="21" spans="1:33" ht="31.5" customHeight="1">
      <c r="A21" s="155"/>
      <c r="B21" s="163"/>
      <c r="C21" s="20" t="s">
        <v>202</v>
      </c>
      <c r="D21" s="32"/>
      <c r="E21" s="150" t="s">
        <v>65</v>
      </c>
      <c r="F21" s="151"/>
      <c r="G21" s="152"/>
      <c r="H21" s="125" t="s">
        <v>203</v>
      </c>
      <c r="I21" s="125" t="s">
        <v>204</v>
      </c>
      <c r="J21" s="125" t="s">
        <v>205</v>
      </c>
      <c r="K21" s="125" t="s">
        <v>205</v>
      </c>
      <c r="L21" s="126"/>
      <c r="M21" s="126"/>
      <c r="N21" s="125"/>
      <c r="O21" s="125" t="s">
        <v>206</v>
      </c>
      <c r="P21" s="127">
        <v>3</v>
      </c>
      <c r="Q21" s="127">
        <v>2</v>
      </c>
      <c r="R21" s="17"/>
      <c r="S21" s="17"/>
      <c r="T21" s="17"/>
      <c r="U21" s="17"/>
      <c r="V21" s="17"/>
      <c r="W21" s="17"/>
      <c r="X21" s="33"/>
      <c r="Y21" s="33"/>
      <c r="Z21" s="33"/>
      <c r="AA21" s="15"/>
      <c r="AB21" s="15"/>
      <c r="AC21" s="18"/>
      <c r="AD21" s="13"/>
      <c r="AE21" s="13"/>
      <c r="AF21" s="13"/>
      <c r="AG21" s="4"/>
    </row>
    <row r="22" spans="1:33" ht="24" customHeight="1">
      <c r="A22" s="128"/>
      <c r="B22" s="162"/>
      <c r="C22" s="146"/>
      <c r="D22" s="149"/>
      <c r="E22" s="48">
        <v>1</v>
      </c>
      <c r="F22" s="44" t="s">
        <v>80</v>
      </c>
      <c r="G22" s="115" t="s">
        <v>190</v>
      </c>
      <c r="H22" s="52">
        <v>2.5</v>
      </c>
      <c r="I22" s="44">
        <v>45</v>
      </c>
      <c r="J22" s="44">
        <v>36</v>
      </c>
      <c r="K22" s="44">
        <v>9</v>
      </c>
      <c r="L22" s="117" t="s">
        <v>195</v>
      </c>
      <c r="M22" s="44" t="s">
        <v>15</v>
      </c>
      <c r="N22" s="50">
        <v>2.5</v>
      </c>
      <c r="O22" s="47"/>
      <c r="P22" s="44"/>
      <c r="Q22" s="44"/>
      <c r="R22" s="48"/>
      <c r="S22" s="48"/>
      <c r="T22" s="48"/>
      <c r="U22" s="48"/>
      <c r="V22" s="48"/>
      <c r="W22" s="48"/>
      <c r="X22" s="8">
        <v>2</v>
      </c>
      <c r="Y22" s="8"/>
      <c r="Z22" s="20"/>
      <c r="AA22" s="8"/>
      <c r="AB22" s="8"/>
      <c r="AC22" s="8"/>
      <c r="AD22" s="26"/>
      <c r="AE22" s="12"/>
      <c r="AF22" s="8"/>
      <c r="AG22" s="4"/>
    </row>
    <row r="23" spans="1:33" ht="18.75" customHeight="1">
      <c r="A23" s="128"/>
      <c r="B23" s="162"/>
      <c r="C23" s="146"/>
      <c r="D23" s="149"/>
      <c r="E23" s="48">
        <v>2</v>
      </c>
      <c r="F23" s="44">
        <v>1120123</v>
      </c>
      <c r="G23" s="116" t="s">
        <v>184</v>
      </c>
      <c r="H23" s="44">
        <v>2</v>
      </c>
      <c r="I23" s="44">
        <v>36</v>
      </c>
      <c r="J23" s="44">
        <v>30</v>
      </c>
      <c r="K23" s="44">
        <v>6</v>
      </c>
      <c r="L23" s="92" t="s">
        <v>185</v>
      </c>
      <c r="M23" s="44"/>
      <c r="N23" s="44">
        <v>2</v>
      </c>
      <c r="O23" s="47"/>
      <c r="P23" s="44"/>
      <c r="Q23" s="44"/>
      <c r="R23" s="48"/>
      <c r="S23" s="48"/>
      <c r="T23" s="48"/>
      <c r="U23" s="48"/>
      <c r="V23" s="48"/>
      <c r="W23" s="48"/>
      <c r="X23" s="8">
        <v>3</v>
      </c>
      <c r="Y23" s="8"/>
      <c r="Z23" s="21"/>
      <c r="AA23" s="25"/>
      <c r="AB23" s="25"/>
      <c r="AC23" s="25"/>
      <c r="AD23" s="25"/>
      <c r="AE23" s="25"/>
      <c r="AF23" s="8"/>
      <c r="AG23" s="4"/>
    </row>
    <row r="24" spans="1:33" ht="18.75" customHeight="1">
      <c r="A24" s="128"/>
      <c r="B24" s="162"/>
      <c r="C24" s="146"/>
      <c r="D24" s="149"/>
      <c r="E24" s="48">
        <v>3</v>
      </c>
      <c r="F24" s="44" t="s">
        <v>81</v>
      </c>
      <c r="G24" s="60" t="s">
        <v>82</v>
      </c>
      <c r="H24" s="52">
        <v>2.5</v>
      </c>
      <c r="I24" s="44">
        <v>45</v>
      </c>
      <c r="J24" s="44">
        <v>27</v>
      </c>
      <c r="K24" s="44">
        <v>18</v>
      </c>
      <c r="L24" s="117" t="s">
        <v>186</v>
      </c>
      <c r="M24" s="44" t="s">
        <v>15</v>
      </c>
      <c r="N24" s="44"/>
      <c r="O24" s="44"/>
      <c r="P24" s="44" t="s">
        <v>86</v>
      </c>
      <c r="Q24" s="44"/>
      <c r="R24" s="48"/>
      <c r="S24" s="48"/>
      <c r="T24" s="48"/>
      <c r="U24" s="48"/>
      <c r="V24" s="48"/>
      <c r="W24" s="48"/>
      <c r="X24" s="8"/>
      <c r="Y24" s="8"/>
      <c r="Z24" s="21"/>
      <c r="AA24" s="25"/>
      <c r="AB24" s="25"/>
      <c r="AC24" s="25"/>
      <c r="AD24" s="25"/>
      <c r="AE24" s="25"/>
      <c r="AF24" s="8"/>
      <c r="AG24" s="4"/>
    </row>
    <row r="25" spans="1:33" ht="18.75" customHeight="1">
      <c r="A25" s="128"/>
      <c r="B25" s="162"/>
      <c r="C25" s="146"/>
      <c r="D25" s="149"/>
      <c r="E25" s="48">
        <v>4</v>
      </c>
      <c r="F25" s="44" t="s">
        <v>83</v>
      </c>
      <c r="G25" s="60" t="s">
        <v>84</v>
      </c>
      <c r="H25" s="52">
        <v>2.5</v>
      </c>
      <c r="I25" s="44">
        <v>45</v>
      </c>
      <c r="J25" s="44">
        <v>27</v>
      </c>
      <c r="K25" s="44">
        <v>18</v>
      </c>
      <c r="L25" s="44" t="s">
        <v>14</v>
      </c>
      <c r="M25" s="44"/>
      <c r="N25" s="44"/>
      <c r="O25" s="47"/>
      <c r="P25" s="44"/>
      <c r="Q25" s="52">
        <v>2.5</v>
      </c>
      <c r="R25" s="48"/>
      <c r="S25" s="48"/>
      <c r="T25" s="48"/>
      <c r="U25" s="48"/>
      <c r="V25" s="48"/>
      <c r="W25" s="48"/>
      <c r="X25" s="8"/>
      <c r="Y25" s="8"/>
      <c r="Z25" s="21"/>
      <c r="AA25" s="25"/>
      <c r="AB25" s="25"/>
      <c r="AC25" s="25"/>
      <c r="AD25" s="25"/>
      <c r="AE25" s="25"/>
      <c r="AF25" s="8"/>
      <c r="AG25" s="4"/>
    </row>
    <row r="26" spans="1:33" ht="18.75" customHeight="1">
      <c r="A26" s="128"/>
      <c r="B26" s="162"/>
      <c r="C26" s="146"/>
      <c r="D26" s="149"/>
      <c r="E26" s="48">
        <v>5</v>
      </c>
      <c r="F26" s="44">
        <v>1020161</v>
      </c>
      <c r="G26" s="60" t="s">
        <v>85</v>
      </c>
      <c r="H26" s="44">
        <v>2</v>
      </c>
      <c r="I26" s="44">
        <v>36</v>
      </c>
      <c r="J26" s="49">
        <v>24</v>
      </c>
      <c r="K26" s="44">
        <v>12</v>
      </c>
      <c r="L26" s="96" t="s">
        <v>192</v>
      </c>
      <c r="M26" s="44" t="s">
        <v>15</v>
      </c>
      <c r="N26" s="44"/>
      <c r="O26" s="44"/>
      <c r="P26" s="49">
        <v>2</v>
      </c>
      <c r="Q26" s="44"/>
      <c r="R26" s="48"/>
      <c r="S26" s="48"/>
      <c r="T26" s="48"/>
      <c r="U26" s="48"/>
      <c r="V26" s="48"/>
      <c r="W26" s="48"/>
      <c r="X26" s="8">
        <v>4</v>
      </c>
      <c r="Y26" s="8"/>
      <c r="Z26" s="8"/>
      <c r="AA26" s="8"/>
      <c r="AB26" s="8"/>
      <c r="AC26" s="8"/>
      <c r="AD26" s="8"/>
      <c r="AE26" s="8"/>
      <c r="AF26" s="8"/>
      <c r="AG26" s="4"/>
    </row>
    <row r="27" spans="1:33" ht="18.75" customHeight="1">
      <c r="A27" s="128"/>
      <c r="B27" s="162"/>
      <c r="C27" s="146"/>
      <c r="D27" s="149"/>
      <c r="E27" s="153" t="s">
        <v>47</v>
      </c>
      <c r="F27" s="153"/>
      <c r="G27" s="153"/>
      <c r="H27" s="64">
        <f>SUM(H22:H26)</f>
        <v>11.5</v>
      </c>
      <c r="I27" s="63">
        <f>SUM(I22:I26)</f>
        <v>207</v>
      </c>
      <c r="J27" s="63">
        <f>SUM(J22:J26)</f>
        <v>144</v>
      </c>
      <c r="K27" s="63">
        <f>SUM(K22:K26)</f>
        <v>63</v>
      </c>
      <c r="L27" s="79"/>
      <c r="M27" s="79"/>
      <c r="N27" s="64">
        <f>SUM(N22:N26)</f>
        <v>4.5</v>
      </c>
      <c r="O27" s="64">
        <f>SUM(O22:O26)</f>
        <v>0</v>
      </c>
      <c r="P27" s="64">
        <f>SUM(P22:P26)</f>
        <v>2</v>
      </c>
      <c r="Q27" s="64">
        <f>SUM(Q22:Q26)</f>
        <v>2.5</v>
      </c>
      <c r="R27" s="64"/>
      <c r="S27" s="64"/>
      <c r="T27" s="64"/>
      <c r="U27" s="64"/>
      <c r="V27" s="64"/>
      <c r="W27" s="64"/>
      <c r="X27" s="8"/>
      <c r="Y27" s="129" t="s">
        <v>36</v>
      </c>
      <c r="Z27" s="131"/>
      <c r="AA27" s="8"/>
      <c r="AB27" s="8"/>
      <c r="AC27" s="8"/>
      <c r="AD27" s="8"/>
      <c r="AE27" s="8"/>
      <c r="AF27" s="8"/>
      <c r="AG27" s="4"/>
    </row>
    <row r="28" spans="1:33" ht="21" customHeight="1">
      <c r="A28" s="128">
        <v>3</v>
      </c>
      <c r="B28" s="162"/>
      <c r="C28" s="128" t="s">
        <v>38</v>
      </c>
      <c r="D28" s="149"/>
      <c r="E28" s="48">
        <v>1</v>
      </c>
      <c r="F28" s="96">
        <v>920172</v>
      </c>
      <c r="G28" s="96" t="s">
        <v>191</v>
      </c>
      <c r="H28" s="96">
        <v>3</v>
      </c>
      <c r="I28" s="96">
        <v>54</v>
      </c>
      <c r="J28" s="96">
        <v>18</v>
      </c>
      <c r="K28" s="96">
        <v>36</v>
      </c>
      <c r="L28" s="61" t="s">
        <v>14</v>
      </c>
      <c r="M28" s="44" t="s">
        <v>15</v>
      </c>
      <c r="N28" s="49"/>
      <c r="O28" s="44"/>
      <c r="P28" s="44"/>
      <c r="Q28" s="51">
        <v>3</v>
      </c>
      <c r="R28" s="48"/>
      <c r="S28" s="48"/>
      <c r="T28" s="48"/>
      <c r="U28" s="48"/>
      <c r="V28" s="48"/>
      <c r="W28" s="48"/>
      <c r="X28" s="8">
        <v>1</v>
      </c>
      <c r="Y28" s="8"/>
      <c r="Z28" s="8"/>
      <c r="AA28" s="8"/>
      <c r="AB28" s="8"/>
      <c r="AC28" s="8"/>
      <c r="AD28" s="8"/>
      <c r="AE28" s="8"/>
      <c r="AF28" s="8"/>
      <c r="AG28" s="4"/>
    </row>
    <row r="29" spans="1:33" ht="18.75" customHeight="1">
      <c r="A29" s="128"/>
      <c r="B29" s="162"/>
      <c r="C29" s="128"/>
      <c r="D29" s="149"/>
      <c r="E29" s="48">
        <v>2</v>
      </c>
      <c r="F29" s="51">
        <v>1120099</v>
      </c>
      <c r="G29" s="44" t="s">
        <v>87</v>
      </c>
      <c r="H29" s="51">
        <v>3</v>
      </c>
      <c r="I29" s="51">
        <v>54</v>
      </c>
      <c r="J29" s="51">
        <v>42</v>
      </c>
      <c r="K29" s="51">
        <v>12</v>
      </c>
      <c r="L29" s="96" t="s">
        <v>192</v>
      </c>
      <c r="M29" s="44"/>
      <c r="N29" s="49"/>
      <c r="O29" s="51">
        <v>3</v>
      </c>
      <c r="P29" s="51"/>
      <c r="Q29" s="44"/>
      <c r="R29" s="48"/>
      <c r="S29" s="48"/>
      <c r="T29" s="48"/>
      <c r="U29" s="48"/>
      <c r="V29" s="48"/>
      <c r="W29" s="48"/>
      <c r="X29" s="8">
        <v>2</v>
      </c>
      <c r="Y29" s="8"/>
      <c r="Z29" s="8"/>
      <c r="AA29" s="8"/>
      <c r="AB29" s="8"/>
      <c r="AC29" s="8"/>
      <c r="AD29" s="8"/>
      <c r="AE29" s="8"/>
      <c r="AF29" s="8"/>
      <c r="AG29" s="4"/>
    </row>
    <row r="30" spans="1:33" ht="27.75" customHeight="1">
      <c r="A30" s="128"/>
      <c r="B30" s="162"/>
      <c r="C30" s="128"/>
      <c r="D30" s="149"/>
      <c r="E30" s="48">
        <v>3</v>
      </c>
      <c r="F30" s="51"/>
      <c r="G30" s="44" t="s">
        <v>88</v>
      </c>
      <c r="H30" s="51">
        <v>3</v>
      </c>
      <c r="I30" s="51">
        <v>54</v>
      </c>
      <c r="J30" s="51">
        <v>42</v>
      </c>
      <c r="K30" s="51">
        <v>12</v>
      </c>
      <c r="L30" s="51" t="s">
        <v>110</v>
      </c>
      <c r="M30" s="44"/>
      <c r="N30" s="49"/>
      <c r="O30" s="51">
        <v>3</v>
      </c>
      <c r="P30" s="51"/>
      <c r="Q30" s="44"/>
      <c r="R30" s="48"/>
      <c r="S30" s="48"/>
      <c r="T30" s="48"/>
      <c r="U30" s="48"/>
      <c r="V30" s="48"/>
      <c r="W30" s="48"/>
      <c r="X30" s="8">
        <v>3</v>
      </c>
      <c r="Y30" s="8"/>
      <c r="Z30" s="8"/>
      <c r="AA30" s="8"/>
      <c r="AB30" s="8"/>
      <c r="AC30" s="8"/>
      <c r="AD30" s="8"/>
      <c r="AE30" s="8"/>
      <c r="AF30" s="8"/>
      <c r="AG30" s="4"/>
    </row>
    <row r="31" spans="1:33" ht="18.75" customHeight="1">
      <c r="A31" s="128"/>
      <c r="B31" s="162"/>
      <c r="C31" s="128"/>
      <c r="D31" s="149"/>
      <c r="E31" s="48">
        <v>4</v>
      </c>
      <c r="F31" s="51">
        <v>1120100</v>
      </c>
      <c r="G31" s="44" t="s">
        <v>112</v>
      </c>
      <c r="H31" s="51">
        <v>3</v>
      </c>
      <c r="I31" s="51">
        <v>54</v>
      </c>
      <c r="J31" s="61">
        <v>36</v>
      </c>
      <c r="K31" s="51">
        <v>18</v>
      </c>
      <c r="L31" s="61" t="s">
        <v>113</v>
      </c>
      <c r="M31" s="44"/>
      <c r="N31" s="44"/>
      <c r="O31" s="51">
        <v>3</v>
      </c>
      <c r="P31" s="61"/>
      <c r="Q31" s="49"/>
      <c r="R31" s="48"/>
      <c r="S31" s="48"/>
      <c r="T31" s="48"/>
      <c r="U31" s="48"/>
      <c r="V31" s="48"/>
      <c r="W31" s="48"/>
      <c r="X31" s="8">
        <v>4</v>
      </c>
      <c r="Y31" s="8"/>
      <c r="Z31" s="8"/>
      <c r="AA31" s="8"/>
      <c r="AB31" s="8"/>
      <c r="AC31" s="8"/>
      <c r="AD31" s="8"/>
      <c r="AE31" s="8"/>
      <c r="AF31" s="8"/>
      <c r="AG31" s="4"/>
    </row>
    <row r="32" spans="1:33" ht="33.75" customHeight="1">
      <c r="A32" s="128"/>
      <c r="B32" s="162"/>
      <c r="C32" s="128"/>
      <c r="D32" s="149"/>
      <c r="E32" s="48">
        <v>5</v>
      </c>
      <c r="F32" s="51">
        <v>1120231</v>
      </c>
      <c r="G32" s="51" t="s">
        <v>114</v>
      </c>
      <c r="H32" s="51">
        <v>3</v>
      </c>
      <c r="I32" s="51">
        <v>54</v>
      </c>
      <c r="J32" s="61">
        <v>36</v>
      </c>
      <c r="K32" s="51">
        <v>18</v>
      </c>
      <c r="L32" s="97" t="s">
        <v>143</v>
      </c>
      <c r="M32" s="44" t="s">
        <v>15</v>
      </c>
      <c r="N32" s="44"/>
      <c r="O32" s="61"/>
      <c r="P32" s="61"/>
      <c r="Q32" s="61">
        <v>3</v>
      </c>
      <c r="R32" s="48"/>
      <c r="S32" s="48"/>
      <c r="T32" s="48"/>
      <c r="U32" s="48"/>
      <c r="V32" s="48"/>
      <c r="W32" s="48"/>
      <c r="X32" s="8">
        <v>5</v>
      </c>
      <c r="Y32" s="8"/>
      <c r="Z32" s="8"/>
      <c r="AA32" s="8"/>
      <c r="AB32" s="8"/>
      <c r="AC32" s="8"/>
      <c r="AD32" s="8"/>
      <c r="AE32" s="8"/>
      <c r="AF32" s="8"/>
      <c r="AG32" s="4"/>
    </row>
    <row r="33" spans="1:33" ht="18.75" customHeight="1">
      <c r="A33" s="128"/>
      <c r="B33" s="162"/>
      <c r="C33" s="128"/>
      <c r="D33" s="149"/>
      <c r="E33" s="48">
        <v>6</v>
      </c>
      <c r="F33" s="51">
        <v>1120131</v>
      </c>
      <c r="G33" s="96" t="s">
        <v>189</v>
      </c>
      <c r="H33" s="51">
        <v>2</v>
      </c>
      <c r="I33" s="51">
        <v>36</v>
      </c>
      <c r="J33" s="51">
        <v>36</v>
      </c>
      <c r="K33" s="51">
        <v>0</v>
      </c>
      <c r="L33" s="97" t="s">
        <v>188</v>
      </c>
      <c r="M33" s="44" t="s">
        <v>15</v>
      </c>
      <c r="N33" s="44"/>
      <c r="O33" s="51">
        <v>2</v>
      </c>
      <c r="P33" s="61"/>
      <c r="Q33" s="61"/>
      <c r="R33" s="48"/>
      <c r="S33" s="48"/>
      <c r="T33" s="48"/>
      <c r="U33" s="48"/>
      <c r="V33" s="48"/>
      <c r="W33" s="48"/>
      <c r="X33" s="8"/>
      <c r="Y33" s="8"/>
      <c r="Z33" s="8"/>
      <c r="AA33" s="8"/>
      <c r="AB33" s="8"/>
      <c r="AC33" s="8"/>
      <c r="AD33" s="8"/>
      <c r="AE33" s="8"/>
      <c r="AF33" s="8"/>
      <c r="AG33" s="4"/>
    </row>
    <row r="34" spans="1:33" ht="18.75" customHeight="1">
      <c r="A34" s="128"/>
      <c r="B34" s="162"/>
      <c r="C34" s="128"/>
      <c r="D34" s="24"/>
      <c r="E34" s="128" t="s">
        <v>46</v>
      </c>
      <c r="F34" s="128"/>
      <c r="G34" s="128"/>
      <c r="H34" s="65">
        <f>SUM(H28:H33)</f>
        <v>17</v>
      </c>
      <c r="I34" s="65">
        <f>SUM(I28:I33)</f>
        <v>306</v>
      </c>
      <c r="J34" s="65">
        <f>SUM(J28:J33)</f>
        <v>210</v>
      </c>
      <c r="K34" s="65">
        <f>SUM(K28:K33)</f>
        <v>96</v>
      </c>
      <c r="L34" s="78"/>
      <c r="M34" s="78"/>
      <c r="N34" s="65">
        <f>SUM(N28:N33)</f>
        <v>0</v>
      </c>
      <c r="O34" s="65">
        <f>SUM(O28:O33)</f>
        <v>11</v>
      </c>
      <c r="P34" s="65">
        <f>SUM(P28:P33)</f>
        <v>0</v>
      </c>
      <c r="Q34" s="65">
        <f>SUM(Q28:Q33)</f>
        <v>6</v>
      </c>
      <c r="R34" s="65"/>
      <c r="S34" s="65"/>
      <c r="T34" s="65"/>
      <c r="U34" s="65"/>
      <c r="V34" s="65"/>
      <c r="W34" s="65"/>
      <c r="X34" s="129" t="s">
        <v>36</v>
      </c>
      <c r="Y34" s="130"/>
      <c r="Z34" s="131"/>
      <c r="AA34" s="19">
        <f>SUM(AA22:AA33)</f>
        <v>0</v>
      </c>
      <c r="AB34" s="19">
        <f>SUM(AB22:AB33)</f>
        <v>0</v>
      </c>
      <c r="AC34" s="19">
        <f>SUM(AC22:AC33)</f>
        <v>0</v>
      </c>
      <c r="AD34" s="19">
        <f>SUM(AD22:AD33)</f>
        <v>0</v>
      </c>
      <c r="AE34" s="13"/>
      <c r="AF34" s="13"/>
      <c r="AG34" s="4"/>
    </row>
    <row r="35" spans="1:33" ht="18.75" customHeight="1">
      <c r="A35" s="154">
        <v>4</v>
      </c>
      <c r="B35" s="162"/>
      <c r="C35" s="164" t="s">
        <v>39</v>
      </c>
      <c r="D35" s="149"/>
      <c r="E35" s="8">
        <v>1</v>
      </c>
      <c r="F35" s="51">
        <v>1120080</v>
      </c>
      <c r="G35" s="44" t="s">
        <v>90</v>
      </c>
      <c r="H35" s="54">
        <v>3</v>
      </c>
      <c r="I35" s="54">
        <v>54</v>
      </c>
      <c r="J35" s="54">
        <v>36</v>
      </c>
      <c r="K35" s="54">
        <v>18</v>
      </c>
      <c r="L35" s="55" t="s">
        <v>91</v>
      </c>
      <c r="M35" s="56" t="s">
        <v>15</v>
      </c>
      <c r="N35" s="54"/>
      <c r="O35" s="54"/>
      <c r="P35" s="55">
        <v>3</v>
      </c>
      <c r="Q35" s="57"/>
      <c r="R35" s="48"/>
      <c r="S35" s="48"/>
      <c r="T35" s="48"/>
      <c r="U35" s="48"/>
      <c r="V35" s="48"/>
      <c r="W35" s="48"/>
      <c r="X35" s="8">
        <v>1</v>
      </c>
      <c r="Y35" s="8"/>
      <c r="Z35" s="25"/>
      <c r="AA35" s="25"/>
      <c r="AB35" s="25"/>
      <c r="AC35" s="25"/>
      <c r="AD35" s="25"/>
      <c r="AE35" s="25"/>
      <c r="AF35" s="8"/>
      <c r="AG35" s="4"/>
    </row>
    <row r="36" spans="1:33" ht="18.75" customHeight="1">
      <c r="A36" s="156"/>
      <c r="B36" s="162"/>
      <c r="C36" s="158"/>
      <c r="D36" s="149"/>
      <c r="E36" s="8">
        <v>2</v>
      </c>
      <c r="F36" s="51">
        <v>1120088</v>
      </c>
      <c r="G36" s="51" t="s">
        <v>111</v>
      </c>
      <c r="H36" s="54">
        <v>2</v>
      </c>
      <c r="I36" s="54">
        <v>36</v>
      </c>
      <c r="J36" s="55">
        <v>18</v>
      </c>
      <c r="K36" s="54">
        <v>18</v>
      </c>
      <c r="L36" s="58" t="s">
        <v>92</v>
      </c>
      <c r="M36" s="56"/>
      <c r="N36" s="56"/>
      <c r="O36" s="56"/>
      <c r="P36" s="58"/>
      <c r="Q36" s="55">
        <v>2</v>
      </c>
      <c r="R36" s="48"/>
      <c r="S36" s="48"/>
      <c r="T36" s="48"/>
      <c r="U36" s="48"/>
      <c r="V36" s="48"/>
      <c r="W36" s="48"/>
      <c r="X36" s="8">
        <v>2</v>
      </c>
      <c r="Y36" s="8"/>
      <c r="Z36" s="20"/>
      <c r="AA36" s="8"/>
      <c r="AB36" s="8"/>
      <c r="AC36" s="8"/>
      <c r="AD36" s="8"/>
      <c r="AE36" s="8"/>
      <c r="AF36" s="8"/>
      <c r="AG36" s="4"/>
    </row>
    <row r="37" spans="1:33" ht="18.75" customHeight="1">
      <c r="A37" s="156"/>
      <c r="B37" s="162"/>
      <c r="C37" s="158"/>
      <c r="D37" s="149"/>
      <c r="E37" s="8">
        <v>3</v>
      </c>
      <c r="F37" s="59">
        <v>1120035</v>
      </c>
      <c r="G37" s="44" t="s">
        <v>93</v>
      </c>
      <c r="H37" s="54">
        <v>3</v>
      </c>
      <c r="I37" s="54">
        <v>54</v>
      </c>
      <c r="J37" s="54">
        <v>36</v>
      </c>
      <c r="K37" s="54">
        <v>18</v>
      </c>
      <c r="L37" s="58" t="s">
        <v>92</v>
      </c>
      <c r="M37" s="56"/>
      <c r="N37" s="54"/>
      <c r="O37" s="54"/>
      <c r="P37" s="55">
        <v>3</v>
      </c>
      <c r="Q37" s="47"/>
      <c r="R37" s="48"/>
      <c r="S37" s="48"/>
      <c r="T37" s="48"/>
      <c r="U37" s="48"/>
      <c r="V37" s="48"/>
      <c r="W37" s="48"/>
      <c r="X37" s="8">
        <v>3</v>
      </c>
      <c r="Y37" s="8"/>
      <c r="Z37" s="20"/>
      <c r="AA37" s="8"/>
      <c r="AB37" s="8"/>
      <c r="AC37" s="8"/>
      <c r="AD37" s="8"/>
      <c r="AE37" s="28"/>
      <c r="AF37" s="8"/>
      <c r="AG37" s="4"/>
    </row>
    <row r="38" spans="1:33" ht="30" customHeight="1">
      <c r="A38" s="156"/>
      <c r="B38" s="162"/>
      <c r="C38" s="158"/>
      <c r="D38" s="149"/>
      <c r="E38" s="8">
        <v>4</v>
      </c>
      <c r="F38" s="51" t="s">
        <v>94</v>
      </c>
      <c r="G38" s="45" t="s">
        <v>95</v>
      </c>
      <c r="H38" s="60">
        <v>3</v>
      </c>
      <c r="I38" s="44">
        <v>54</v>
      </c>
      <c r="J38" s="49">
        <v>36</v>
      </c>
      <c r="K38" s="44">
        <v>18</v>
      </c>
      <c r="L38" s="61"/>
      <c r="M38" s="44"/>
      <c r="N38" s="44"/>
      <c r="O38" s="44"/>
      <c r="P38" s="44"/>
      <c r="Q38" s="44">
        <v>3</v>
      </c>
      <c r="R38" s="62"/>
      <c r="S38" s="62"/>
      <c r="T38" s="62"/>
      <c r="U38" s="62"/>
      <c r="V38" s="62"/>
      <c r="W38" s="48"/>
      <c r="X38" s="8">
        <v>4</v>
      </c>
      <c r="Y38" s="8"/>
      <c r="Z38" s="20"/>
      <c r="AA38" s="25"/>
      <c r="AB38" s="25"/>
      <c r="AC38" s="25"/>
      <c r="AD38" s="25"/>
      <c r="AE38" s="28"/>
      <c r="AF38" s="8"/>
      <c r="AG38" s="4"/>
    </row>
    <row r="39" spans="1:32" ht="18.75" customHeight="1">
      <c r="A39" s="155"/>
      <c r="B39" s="162"/>
      <c r="C39" s="159"/>
      <c r="D39" s="24"/>
      <c r="E39" s="132" t="s">
        <v>46</v>
      </c>
      <c r="F39" s="133"/>
      <c r="G39" s="134"/>
      <c r="H39" s="19">
        <f>SUM(H35:H38)</f>
        <v>11</v>
      </c>
      <c r="I39" s="19">
        <f>SUM(I35:I38)</f>
        <v>198</v>
      </c>
      <c r="J39" s="19">
        <f>SUM(J35:J38)</f>
        <v>126</v>
      </c>
      <c r="K39" s="19">
        <f>SUM(K35:K38)</f>
        <v>72</v>
      </c>
      <c r="L39" s="13"/>
      <c r="M39" s="13"/>
      <c r="N39" s="19">
        <f>SUM(N35:N38)</f>
        <v>0</v>
      </c>
      <c r="O39" s="19">
        <f>SUM(O35:O38)</f>
        <v>0</v>
      </c>
      <c r="P39" s="19">
        <f>SUM(P35:P38)</f>
        <v>6</v>
      </c>
      <c r="Q39" s="19">
        <f>SUM(Q35:Q38)</f>
        <v>5</v>
      </c>
      <c r="R39" s="19"/>
      <c r="S39" s="19"/>
      <c r="T39" s="19"/>
      <c r="U39" s="19"/>
      <c r="V39" s="19"/>
      <c r="W39" s="19"/>
      <c r="X39" s="129" t="s">
        <v>36</v>
      </c>
      <c r="Y39" s="130"/>
      <c r="Z39" s="131"/>
      <c r="AA39" s="19">
        <f>SUM(AA36:AA38)</f>
        <v>0</v>
      </c>
      <c r="AB39" s="19">
        <f>SUM(AB36:AB38)</f>
        <v>0</v>
      </c>
      <c r="AC39" s="19">
        <f>SUM(AC36:AC38)</f>
        <v>0</v>
      </c>
      <c r="AD39" s="19">
        <f>SUM(AD36:AD38)</f>
        <v>0</v>
      </c>
      <c r="AE39" s="29"/>
      <c r="AF39" s="13"/>
    </row>
    <row r="40" spans="1:32" ht="18.75" customHeight="1">
      <c r="A40" s="128">
        <v>5</v>
      </c>
      <c r="B40" s="162"/>
      <c r="C40" s="146" t="s">
        <v>45</v>
      </c>
      <c r="D40" s="14" t="s">
        <v>37</v>
      </c>
      <c r="E40" s="30">
        <v>1</v>
      </c>
      <c r="F40" s="44" t="s">
        <v>104</v>
      </c>
      <c r="G40" s="45" t="s">
        <v>105</v>
      </c>
      <c r="H40" s="117">
        <v>2</v>
      </c>
      <c r="I40" s="117">
        <v>36</v>
      </c>
      <c r="J40" s="118">
        <v>0</v>
      </c>
      <c r="K40" s="117">
        <v>36</v>
      </c>
      <c r="L40" s="44" t="s">
        <v>92</v>
      </c>
      <c r="M40" s="44"/>
      <c r="N40" s="44"/>
      <c r="O40" s="44">
        <v>2</v>
      </c>
      <c r="P40" s="44"/>
      <c r="Q40" s="8"/>
      <c r="R40" s="8"/>
      <c r="S40" s="8"/>
      <c r="T40" s="8"/>
      <c r="U40" s="8"/>
      <c r="V40" s="8"/>
      <c r="W40" s="8"/>
      <c r="X40" s="8">
        <v>1</v>
      </c>
      <c r="Y40" s="8"/>
      <c r="Z40" s="88" t="s">
        <v>138</v>
      </c>
      <c r="AA40" s="48">
        <v>18</v>
      </c>
      <c r="AB40" s="48">
        <v>324</v>
      </c>
      <c r="AC40" s="48">
        <v>18</v>
      </c>
      <c r="AD40" s="48">
        <v>5</v>
      </c>
      <c r="AE40" s="27"/>
      <c r="AF40" s="8"/>
    </row>
    <row r="41" spans="1:32" ht="18.75" customHeight="1">
      <c r="A41" s="128"/>
      <c r="B41" s="162"/>
      <c r="C41" s="146"/>
      <c r="D41" s="14"/>
      <c r="E41" s="30">
        <v>2</v>
      </c>
      <c r="F41" s="44">
        <v>1120428</v>
      </c>
      <c r="G41" s="44" t="s">
        <v>115</v>
      </c>
      <c r="H41" s="48">
        <v>2</v>
      </c>
      <c r="I41" s="48">
        <v>36</v>
      </c>
      <c r="J41" s="48">
        <v>12</v>
      </c>
      <c r="K41" s="48">
        <v>24</v>
      </c>
      <c r="L41" s="44" t="s">
        <v>92</v>
      </c>
      <c r="M41" s="48"/>
      <c r="N41" s="48"/>
      <c r="O41" s="48"/>
      <c r="P41" s="48"/>
      <c r="Q41" s="44">
        <v>2</v>
      </c>
      <c r="R41" s="48"/>
      <c r="S41" s="48"/>
      <c r="T41" s="48"/>
      <c r="U41" s="48"/>
      <c r="V41" s="48"/>
      <c r="W41" s="48"/>
      <c r="X41" s="8">
        <v>2</v>
      </c>
      <c r="Y41" s="21"/>
      <c r="Z41" s="94" t="s">
        <v>141</v>
      </c>
      <c r="AA41" s="48">
        <v>18</v>
      </c>
      <c r="AB41" s="48">
        <v>324</v>
      </c>
      <c r="AC41" s="48">
        <v>18</v>
      </c>
      <c r="AD41" s="48">
        <v>6</v>
      </c>
      <c r="AE41" s="27"/>
      <c r="AF41" s="8"/>
    </row>
    <row r="42" spans="1:32" ht="30" customHeight="1">
      <c r="A42" s="128"/>
      <c r="B42" s="162"/>
      <c r="C42" s="146"/>
      <c r="D42" s="14"/>
      <c r="E42" s="30">
        <v>3</v>
      </c>
      <c r="F42" s="44"/>
      <c r="G42" s="44"/>
      <c r="H42" s="48"/>
      <c r="I42" s="48"/>
      <c r="J42" s="48"/>
      <c r="K42" s="48"/>
      <c r="L42" s="44"/>
      <c r="M42" s="48"/>
      <c r="N42" s="48"/>
      <c r="O42" s="48"/>
      <c r="P42" s="48"/>
      <c r="Q42" s="44"/>
      <c r="R42" s="48"/>
      <c r="S42" s="48"/>
      <c r="T42" s="48"/>
      <c r="U42" s="48"/>
      <c r="V42" s="48"/>
      <c r="W42" s="48"/>
      <c r="X42" s="8">
        <v>3</v>
      </c>
      <c r="Y42" s="8"/>
      <c r="Z42" s="88"/>
      <c r="AA42" s="48"/>
      <c r="AB42" s="48"/>
      <c r="AC42" s="48"/>
      <c r="AD42" s="48"/>
      <c r="AE42" s="27"/>
      <c r="AF42" s="8"/>
    </row>
    <row r="43" spans="1:32" ht="15" customHeight="1">
      <c r="A43" s="128"/>
      <c r="B43" s="162"/>
      <c r="C43" s="146"/>
      <c r="D43" s="14"/>
      <c r="E43" s="160" t="s">
        <v>121</v>
      </c>
      <c r="F43" s="133"/>
      <c r="G43" s="134"/>
      <c r="H43" s="72">
        <f>SUM(H40:H42)</f>
        <v>4</v>
      </c>
      <c r="I43" s="72">
        <f>SUM(I40:I42)</f>
        <v>72</v>
      </c>
      <c r="J43" s="72">
        <f>SUM(J40:J42)</f>
        <v>12</v>
      </c>
      <c r="K43" s="72">
        <f>SUM(K40:K42)</f>
        <v>60</v>
      </c>
      <c r="L43" s="78"/>
      <c r="M43" s="78"/>
      <c r="N43" s="72">
        <f>SUM(N40:N42)</f>
        <v>0</v>
      </c>
      <c r="O43" s="72">
        <f>SUM(O40:O42)</f>
        <v>2</v>
      </c>
      <c r="P43" s="72">
        <f>SUM(P40:P42)</f>
        <v>0</v>
      </c>
      <c r="Q43" s="72">
        <f>SUM(Q40:Q42)</f>
        <v>2</v>
      </c>
      <c r="R43" s="72"/>
      <c r="S43" s="72"/>
      <c r="T43" s="72"/>
      <c r="U43" s="72"/>
      <c r="V43" s="72"/>
      <c r="W43" s="72"/>
      <c r="X43" s="8"/>
      <c r="Y43" s="128" t="s">
        <v>1</v>
      </c>
      <c r="Z43" s="128"/>
      <c r="AA43" s="66">
        <f>SUM(AA40:AA42)</f>
        <v>36</v>
      </c>
      <c r="AB43" s="66">
        <f>SUM(AB40:AB42)</f>
        <v>648</v>
      </c>
      <c r="AC43" s="66">
        <v>36</v>
      </c>
      <c r="AD43" s="66"/>
      <c r="AE43" s="27"/>
      <c r="AF43" s="8"/>
    </row>
    <row r="44" spans="1:32" ht="29.25">
      <c r="A44" s="154">
        <v>6</v>
      </c>
      <c r="B44" s="162"/>
      <c r="C44" s="157" t="s">
        <v>120</v>
      </c>
      <c r="D44" s="14"/>
      <c r="E44" s="20">
        <v>1</v>
      </c>
      <c r="F44" s="51"/>
      <c r="G44" s="82" t="s">
        <v>122</v>
      </c>
      <c r="H44" s="44">
        <v>2</v>
      </c>
      <c r="I44" s="44">
        <v>32</v>
      </c>
      <c r="J44" s="44">
        <v>28</v>
      </c>
      <c r="K44" s="44">
        <v>4</v>
      </c>
      <c r="L44" s="118" t="s">
        <v>187</v>
      </c>
      <c r="M44" s="49"/>
      <c r="N44" s="49"/>
      <c r="O44" s="49"/>
      <c r="P44" s="83"/>
      <c r="Q44" s="83"/>
      <c r="R44" s="49"/>
      <c r="S44" s="84"/>
      <c r="T44" s="49"/>
      <c r="U44" s="83"/>
      <c r="V44" s="81">
        <v>3</v>
      </c>
      <c r="W44" s="81"/>
      <c r="X44" s="8">
        <v>1</v>
      </c>
      <c r="Y44" s="44"/>
      <c r="Z44" s="108" t="s">
        <v>158</v>
      </c>
      <c r="AA44" s="46">
        <v>8</v>
      </c>
      <c r="AB44" s="46">
        <v>128</v>
      </c>
      <c r="AC44" s="113" t="s">
        <v>197</v>
      </c>
      <c r="AD44" s="46">
        <v>9</v>
      </c>
      <c r="AE44" s="27"/>
      <c r="AF44" s="8"/>
    </row>
    <row r="45" spans="1:32" ht="29.25">
      <c r="A45" s="156"/>
      <c r="B45" s="162"/>
      <c r="C45" s="158"/>
      <c r="D45" s="14"/>
      <c r="E45" s="20">
        <v>2</v>
      </c>
      <c r="F45" s="51"/>
      <c r="G45" s="82" t="s">
        <v>124</v>
      </c>
      <c r="H45" s="44">
        <v>3</v>
      </c>
      <c r="I45" s="44">
        <v>48</v>
      </c>
      <c r="J45" s="44">
        <v>48</v>
      </c>
      <c r="K45" s="44">
        <v>0</v>
      </c>
      <c r="L45" s="118" t="s">
        <v>187</v>
      </c>
      <c r="M45" s="49"/>
      <c r="N45" s="49"/>
      <c r="O45" s="49"/>
      <c r="P45" s="83"/>
      <c r="Q45" s="83"/>
      <c r="R45" s="49"/>
      <c r="S45" s="84"/>
      <c r="T45" s="49"/>
      <c r="U45" s="83">
        <v>2</v>
      </c>
      <c r="V45" s="81"/>
      <c r="W45" s="81"/>
      <c r="X45" s="8">
        <v>2</v>
      </c>
      <c r="Y45" s="44">
        <v>1120285</v>
      </c>
      <c r="Z45" s="108" t="s">
        <v>159</v>
      </c>
      <c r="AA45" s="46">
        <v>4</v>
      </c>
      <c r="AB45" s="46">
        <v>64</v>
      </c>
      <c r="AC45" s="113" t="s">
        <v>198</v>
      </c>
      <c r="AD45" s="46">
        <v>10</v>
      </c>
      <c r="AE45" s="27"/>
      <c r="AF45" s="8"/>
    </row>
    <row r="46" spans="1:32" ht="29.25">
      <c r="A46" s="156"/>
      <c r="B46" s="162"/>
      <c r="C46" s="158"/>
      <c r="D46" s="14"/>
      <c r="E46" s="20">
        <v>3</v>
      </c>
      <c r="F46" s="51"/>
      <c r="G46" s="82" t="s">
        <v>125</v>
      </c>
      <c r="H46" s="44">
        <v>2</v>
      </c>
      <c r="I46" s="44">
        <v>32</v>
      </c>
      <c r="J46" s="44">
        <v>28</v>
      </c>
      <c r="K46" s="44">
        <v>4</v>
      </c>
      <c r="L46" s="118" t="s">
        <v>187</v>
      </c>
      <c r="M46" s="49"/>
      <c r="N46" s="49"/>
      <c r="O46" s="49"/>
      <c r="P46" s="83"/>
      <c r="Q46" s="83"/>
      <c r="R46" s="49"/>
      <c r="S46" s="84"/>
      <c r="T46" s="49"/>
      <c r="U46" s="83"/>
      <c r="V46" s="81">
        <v>3</v>
      </c>
      <c r="W46" s="81"/>
      <c r="X46" s="8">
        <v>3</v>
      </c>
      <c r="Y46" s="44"/>
      <c r="Z46" s="89" t="s">
        <v>139</v>
      </c>
      <c r="AA46" s="46">
        <v>6</v>
      </c>
      <c r="AB46" s="46">
        <v>96</v>
      </c>
      <c r="AC46" s="113" t="s">
        <v>201</v>
      </c>
      <c r="AD46" s="46">
        <v>10</v>
      </c>
      <c r="AE46" s="27"/>
      <c r="AF46" s="8"/>
    </row>
    <row r="47" spans="1:32" ht="14.25">
      <c r="A47" s="156"/>
      <c r="B47" s="162"/>
      <c r="C47" s="158"/>
      <c r="D47" s="14"/>
      <c r="E47" s="20">
        <v>4</v>
      </c>
      <c r="F47" s="51" t="s">
        <v>126</v>
      </c>
      <c r="G47" s="82" t="s">
        <v>127</v>
      </c>
      <c r="H47" s="44">
        <v>2</v>
      </c>
      <c r="I47" s="44">
        <v>32</v>
      </c>
      <c r="J47" s="44">
        <v>32</v>
      </c>
      <c r="K47" s="44">
        <v>0</v>
      </c>
      <c r="L47" s="118" t="s">
        <v>187</v>
      </c>
      <c r="M47" s="49"/>
      <c r="N47" s="49"/>
      <c r="O47" s="49"/>
      <c r="P47" s="83"/>
      <c r="Q47" s="83"/>
      <c r="R47" s="49"/>
      <c r="S47" s="84"/>
      <c r="T47" s="49">
        <v>3</v>
      </c>
      <c r="U47" s="83"/>
      <c r="V47" s="81"/>
      <c r="W47" s="81"/>
      <c r="X47" s="8"/>
      <c r="Y47" s="44"/>
      <c r="Z47" s="108"/>
      <c r="AA47" s="105"/>
      <c r="AB47" s="105"/>
      <c r="AC47" s="105"/>
      <c r="AD47" s="105"/>
      <c r="AE47" s="27"/>
      <c r="AF47" s="8"/>
    </row>
    <row r="48" spans="1:32" ht="19.5">
      <c r="A48" s="156"/>
      <c r="B48" s="162"/>
      <c r="C48" s="158"/>
      <c r="D48" s="14"/>
      <c r="E48" s="20">
        <v>5</v>
      </c>
      <c r="F48" s="51" t="s">
        <v>135</v>
      </c>
      <c r="G48" s="104" t="s">
        <v>147</v>
      </c>
      <c r="H48" s="44">
        <v>2</v>
      </c>
      <c r="I48" s="44">
        <v>48</v>
      </c>
      <c r="J48" s="44">
        <v>16</v>
      </c>
      <c r="K48" s="44">
        <v>32</v>
      </c>
      <c r="L48" s="118" t="s">
        <v>187</v>
      </c>
      <c r="M48" s="49"/>
      <c r="N48" s="49"/>
      <c r="O48" s="49"/>
      <c r="P48" s="83"/>
      <c r="Q48" s="83"/>
      <c r="R48" s="49"/>
      <c r="S48" s="49"/>
      <c r="T48" s="83"/>
      <c r="U48" s="83">
        <v>3</v>
      </c>
      <c r="V48" s="81"/>
      <c r="W48" s="81"/>
      <c r="X48" s="8"/>
      <c r="Y48" s="44"/>
      <c r="Z48" s="89"/>
      <c r="AA48" s="105"/>
      <c r="AB48" s="105"/>
      <c r="AC48" s="105"/>
      <c r="AD48" s="105"/>
      <c r="AE48" s="27"/>
      <c r="AF48" s="8"/>
    </row>
    <row r="49" spans="1:32" ht="14.25">
      <c r="A49" s="156"/>
      <c r="B49" s="162"/>
      <c r="C49" s="158"/>
      <c r="D49" s="14"/>
      <c r="E49" s="20">
        <v>6</v>
      </c>
      <c r="F49" s="51"/>
      <c r="G49" s="106" t="s">
        <v>150</v>
      </c>
      <c r="H49" s="44">
        <v>4</v>
      </c>
      <c r="I49" s="44">
        <v>64</v>
      </c>
      <c r="J49" s="44">
        <v>64</v>
      </c>
      <c r="K49" s="44">
        <v>0</v>
      </c>
      <c r="L49" s="118" t="s">
        <v>123</v>
      </c>
      <c r="M49" s="49"/>
      <c r="N49" s="49"/>
      <c r="O49" s="49"/>
      <c r="P49" s="83"/>
      <c r="Q49" s="83"/>
      <c r="R49" s="49"/>
      <c r="S49" s="84"/>
      <c r="T49" s="49"/>
      <c r="U49" s="83">
        <v>4</v>
      </c>
      <c r="V49" s="81"/>
      <c r="W49" s="81"/>
      <c r="X49" s="8"/>
      <c r="Y49" s="44"/>
      <c r="Z49" s="89"/>
      <c r="AA49" s="105"/>
      <c r="AB49" s="105"/>
      <c r="AC49" s="105"/>
      <c r="AD49" s="105"/>
      <c r="AE49" s="27"/>
      <c r="AF49" s="8"/>
    </row>
    <row r="50" spans="1:32" ht="14.25">
      <c r="A50" s="156"/>
      <c r="B50" s="162"/>
      <c r="C50" s="158"/>
      <c r="D50" s="14"/>
      <c r="E50" s="20"/>
      <c r="F50" s="51"/>
      <c r="G50" s="119" t="s">
        <v>193</v>
      </c>
      <c r="H50" s="44">
        <v>3</v>
      </c>
      <c r="I50" s="44">
        <v>48</v>
      </c>
      <c r="J50" s="44">
        <v>44</v>
      </c>
      <c r="K50" s="44">
        <v>4</v>
      </c>
      <c r="L50" s="118" t="s">
        <v>123</v>
      </c>
      <c r="M50" s="49"/>
      <c r="N50" s="49"/>
      <c r="O50" s="49"/>
      <c r="P50" s="83"/>
      <c r="Q50" s="83"/>
      <c r="R50" s="49"/>
      <c r="S50" s="84"/>
      <c r="T50" s="49"/>
      <c r="U50" s="83">
        <v>3</v>
      </c>
      <c r="V50" s="81"/>
      <c r="W50" s="81"/>
      <c r="X50" s="8"/>
      <c r="Y50" s="44"/>
      <c r="Z50" s="108"/>
      <c r="AA50" s="105"/>
      <c r="AB50" s="105"/>
      <c r="AC50" s="105"/>
      <c r="AD50" s="105"/>
      <c r="AE50" s="27"/>
      <c r="AF50" s="8"/>
    </row>
    <row r="51" spans="1:32" ht="14.25">
      <c r="A51" s="156"/>
      <c r="B51" s="162"/>
      <c r="C51" s="158"/>
      <c r="D51" s="14"/>
      <c r="E51" s="20">
        <v>7</v>
      </c>
      <c r="F51" s="51" t="s">
        <v>128</v>
      </c>
      <c r="G51" s="82" t="s">
        <v>129</v>
      </c>
      <c r="H51" s="44">
        <v>2</v>
      </c>
      <c r="I51" s="44">
        <v>32</v>
      </c>
      <c r="J51" s="44">
        <v>32</v>
      </c>
      <c r="K51" s="44">
        <v>0</v>
      </c>
      <c r="L51" s="49"/>
      <c r="M51" s="49"/>
      <c r="N51" s="49"/>
      <c r="O51" s="49"/>
      <c r="P51" s="83"/>
      <c r="Q51" s="83"/>
      <c r="R51" s="49"/>
      <c r="S51" s="84"/>
      <c r="T51" s="49"/>
      <c r="U51" s="83"/>
      <c r="V51" s="81">
        <v>2</v>
      </c>
      <c r="W51" s="81"/>
      <c r="X51" s="8"/>
      <c r="Y51" s="44"/>
      <c r="Z51" s="89"/>
      <c r="AA51" s="105"/>
      <c r="AB51" s="105"/>
      <c r="AC51" s="105"/>
      <c r="AD51" s="105"/>
      <c r="AE51" s="27"/>
      <c r="AF51" s="8"/>
    </row>
    <row r="52" spans="1:32" ht="14.25">
      <c r="A52" s="156"/>
      <c r="B52" s="162"/>
      <c r="C52" s="158"/>
      <c r="D52" s="14"/>
      <c r="E52" s="20">
        <v>8</v>
      </c>
      <c r="F52" s="51" t="s">
        <v>130</v>
      </c>
      <c r="G52" s="82" t="s">
        <v>131</v>
      </c>
      <c r="H52" s="44">
        <v>2</v>
      </c>
      <c r="I52" s="44">
        <v>32</v>
      </c>
      <c r="J52" s="44">
        <v>32</v>
      </c>
      <c r="K52" s="44">
        <v>0</v>
      </c>
      <c r="L52" s="49"/>
      <c r="M52" s="49"/>
      <c r="N52" s="49"/>
      <c r="O52" s="49"/>
      <c r="P52" s="83"/>
      <c r="Q52" s="83"/>
      <c r="R52" s="49"/>
      <c r="S52" s="84"/>
      <c r="T52" s="49"/>
      <c r="U52" s="83"/>
      <c r="V52" s="81"/>
      <c r="W52" s="81">
        <v>2</v>
      </c>
      <c r="X52" s="8"/>
      <c r="Y52" s="44"/>
      <c r="Z52" s="89"/>
      <c r="AA52" s="105"/>
      <c r="AB52" s="105"/>
      <c r="AC52" s="105"/>
      <c r="AD52" s="105"/>
      <c r="AE52" s="27"/>
      <c r="AF52" s="8"/>
    </row>
    <row r="53" spans="1:32" ht="15" customHeight="1">
      <c r="A53" s="156"/>
      <c r="B53" s="162"/>
      <c r="C53" s="158"/>
      <c r="D53" s="14"/>
      <c r="E53" s="20">
        <v>9</v>
      </c>
      <c r="F53" s="51"/>
      <c r="G53" s="107" t="s">
        <v>151</v>
      </c>
      <c r="H53" s="44">
        <v>3</v>
      </c>
      <c r="I53" s="44">
        <v>48</v>
      </c>
      <c r="J53" s="44">
        <v>48</v>
      </c>
      <c r="K53" s="44">
        <v>0</v>
      </c>
      <c r="L53" s="49"/>
      <c r="M53" s="49"/>
      <c r="N53" s="49"/>
      <c r="O53" s="49"/>
      <c r="P53" s="83"/>
      <c r="Q53" s="83"/>
      <c r="R53" s="49"/>
      <c r="S53" s="84"/>
      <c r="T53" s="49"/>
      <c r="U53" s="83"/>
      <c r="V53" s="81"/>
      <c r="W53" s="81">
        <v>3</v>
      </c>
      <c r="X53" s="8"/>
      <c r="Y53" s="8"/>
      <c r="Z53" s="8"/>
      <c r="AA53" s="86"/>
      <c r="AB53" s="86"/>
      <c r="AC53" s="86"/>
      <c r="AD53" s="87"/>
      <c r="AE53" s="27"/>
      <c r="AF53" s="8"/>
    </row>
    <row r="54" spans="1:32" ht="21.75" customHeight="1">
      <c r="A54" s="156"/>
      <c r="B54" s="162"/>
      <c r="C54" s="158"/>
      <c r="D54" s="14"/>
      <c r="E54" s="20"/>
      <c r="F54" s="51"/>
      <c r="G54" s="82" t="s">
        <v>199</v>
      </c>
      <c r="H54" s="44">
        <v>3</v>
      </c>
      <c r="I54" s="44">
        <v>48</v>
      </c>
      <c r="J54" s="44">
        <v>48</v>
      </c>
      <c r="K54" s="44">
        <v>0</v>
      </c>
      <c r="L54" s="49"/>
      <c r="M54" s="49"/>
      <c r="N54" s="49"/>
      <c r="O54" s="49"/>
      <c r="P54" s="83"/>
      <c r="Q54" s="83"/>
      <c r="R54" s="49"/>
      <c r="S54" s="84"/>
      <c r="T54" s="83">
        <v>3</v>
      </c>
      <c r="U54" s="83"/>
      <c r="V54" s="81"/>
      <c r="W54" s="81"/>
      <c r="X54" s="8"/>
      <c r="Y54" s="8"/>
      <c r="Z54" s="8"/>
      <c r="AA54" s="86"/>
      <c r="AB54" s="86"/>
      <c r="AC54" s="86"/>
      <c r="AD54" s="87"/>
      <c r="AE54" s="27"/>
      <c r="AF54" s="8"/>
    </row>
    <row r="55" spans="1:32" ht="15" customHeight="1">
      <c r="A55" s="156"/>
      <c r="B55" s="162"/>
      <c r="C55" s="158"/>
      <c r="D55" s="14"/>
      <c r="E55" s="20"/>
      <c r="F55" s="51"/>
      <c r="G55" s="82" t="s">
        <v>200</v>
      </c>
      <c r="H55" s="44">
        <v>2</v>
      </c>
      <c r="I55" s="44">
        <v>32</v>
      </c>
      <c r="J55" s="44">
        <v>32</v>
      </c>
      <c r="K55" s="44">
        <v>0</v>
      </c>
      <c r="L55" s="49"/>
      <c r="M55" s="49"/>
      <c r="N55" s="49"/>
      <c r="O55" s="49"/>
      <c r="P55" s="83"/>
      <c r="Q55" s="83"/>
      <c r="R55" s="49"/>
      <c r="S55" s="84"/>
      <c r="T55" s="83"/>
      <c r="U55" s="83">
        <v>2</v>
      </c>
      <c r="V55" s="81"/>
      <c r="W55" s="81"/>
      <c r="X55" s="8"/>
      <c r="Y55" s="8"/>
      <c r="Z55" s="8"/>
      <c r="AA55" s="86"/>
      <c r="AB55" s="86"/>
      <c r="AC55" s="86"/>
      <c r="AD55" s="87"/>
      <c r="AE55" s="27"/>
      <c r="AF55" s="8"/>
    </row>
    <row r="56" spans="1:32" ht="19.5" customHeight="1">
      <c r="A56" s="156"/>
      <c r="B56" s="162"/>
      <c r="C56" s="158"/>
      <c r="D56" s="14"/>
      <c r="E56" s="20">
        <v>10</v>
      </c>
      <c r="F56" s="51"/>
      <c r="G56" s="106" t="s">
        <v>152</v>
      </c>
      <c r="H56" s="44">
        <v>2</v>
      </c>
      <c r="I56" s="44">
        <v>32</v>
      </c>
      <c r="J56" s="44">
        <v>30</v>
      </c>
      <c r="K56" s="44">
        <v>2</v>
      </c>
      <c r="L56" s="49"/>
      <c r="M56" s="49"/>
      <c r="N56" s="49"/>
      <c r="O56" s="49"/>
      <c r="P56" s="83"/>
      <c r="Q56" s="83"/>
      <c r="R56" s="49"/>
      <c r="S56" s="49"/>
      <c r="T56" s="83">
        <v>2</v>
      </c>
      <c r="U56" s="83"/>
      <c r="V56" s="81"/>
      <c r="W56" s="81"/>
      <c r="X56" s="8"/>
      <c r="Y56" s="8"/>
      <c r="Z56" s="8"/>
      <c r="AA56" s="86"/>
      <c r="AB56" s="86"/>
      <c r="AC56" s="86"/>
      <c r="AD56" s="87"/>
      <c r="AE56" s="27"/>
      <c r="AF56" s="8"/>
    </row>
    <row r="57" spans="1:32" ht="19.5" customHeight="1">
      <c r="A57" s="156"/>
      <c r="B57" s="162"/>
      <c r="C57" s="158"/>
      <c r="D57" s="14"/>
      <c r="E57" s="20">
        <v>11</v>
      </c>
      <c r="F57" s="51"/>
      <c r="G57" s="106" t="s">
        <v>153</v>
      </c>
      <c r="H57" s="44">
        <v>2</v>
      </c>
      <c r="I57" s="44">
        <v>32</v>
      </c>
      <c r="J57" s="44">
        <v>32</v>
      </c>
      <c r="K57" s="44">
        <v>0</v>
      </c>
      <c r="L57" s="49"/>
      <c r="M57" s="49"/>
      <c r="N57" s="49"/>
      <c r="O57" s="49"/>
      <c r="P57" s="83"/>
      <c r="Q57" s="83"/>
      <c r="R57" s="49"/>
      <c r="S57" s="49"/>
      <c r="T57" s="83">
        <v>2</v>
      </c>
      <c r="U57" s="83"/>
      <c r="V57" s="81"/>
      <c r="W57" s="81"/>
      <c r="X57" s="8"/>
      <c r="Y57" s="8"/>
      <c r="Z57" s="8"/>
      <c r="AA57" s="86"/>
      <c r="AB57" s="86"/>
      <c r="AC57" s="86"/>
      <c r="AD57" s="87"/>
      <c r="AE57" s="27"/>
      <c r="AF57" s="8"/>
    </row>
    <row r="58" spans="1:32" ht="21" customHeight="1">
      <c r="A58" s="156"/>
      <c r="B58" s="162"/>
      <c r="C58" s="158"/>
      <c r="D58" s="14"/>
      <c r="E58" s="20">
        <v>12</v>
      </c>
      <c r="F58" s="51"/>
      <c r="G58" s="106" t="s">
        <v>154</v>
      </c>
      <c r="H58" s="44">
        <v>2</v>
      </c>
      <c r="I58" s="44">
        <v>32</v>
      </c>
      <c r="J58" s="44">
        <v>24</v>
      </c>
      <c r="K58" s="44">
        <v>8</v>
      </c>
      <c r="L58" s="49"/>
      <c r="M58" s="49"/>
      <c r="N58" s="49"/>
      <c r="O58" s="49"/>
      <c r="P58" s="83"/>
      <c r="Q58" s="83"/>
      <c r="R58" s="49"/>
      <c r="S58" s="49"/>
      <c r="T58" s="83"/>
      <c r="U58" s="83">
        <v>2</v>
      </c>
      <c r="V58" s="81"/>
      <c r="W58" s="81"/>
      <c r="X58" s="8"/>
      <c r="Y58" s="8"/>
      <c r="Z58" s="8"/>
      <c r="AA58" s="86"/>
      <c r="AB58" s="86"/>
      <c r="AC58" s="86"/>
      <c r="AD58" s="87"/>
      <c r="AE58" s="27"/>
      <c r="AF58" s="8"/>
    </row>
    <row r="59" spans="1:32" ht="22.5" customHeight="1">
      <c r="A59" s="156"/>
      <c r="B59" s="162"/>
      <c r="C59" s="158"/>
      <c r="D59" s="14"/>
      <c r="E59" s="20">
        <v>13</v>
      </c>
      <c r="F59" s="51" t="s">
        <v>134</v>
      </c>
      <c r="G59" s="120" t="s">
        <v>194</v>
      </c>
      <c r="H59" s="44">
        <v>2</v>
      </c>
      <c r="I59" s="44">
        <v>32</v>
      </c>
      <c r="J59" s="44">
        <v>32</v>
      </c>
      <c r="K59" s="44">
        <v>0</v>
      </c>
      <c r="L59" s="49"/>
      <c r="M59" s="49"/>
      <c r="N59" s="49"/>
      <c r="O59" s="49"/>
      <c r="P59" s="83"/>
      <c r="Q59" s="83"/>
      <c r="R59" s="49"/>
      <c r="S59" s="49"/>
      <c r="T59" s="83">
        <v>2</v>
      </c>
      <c r="U59" s="83"/>
      <c r="V59" s="81"/>
      <c r="W59" s="81"/>
      <c r="X59" s="8"/>
      <c r="Y59" s="8"/>
      <c r="Z59" s="8"/>
      <c r="AA59" s="86"/>
      <c r="AB59" s="86"/>
      <c r="AC59" s="86"/>
      <c r="AD59" s="87"/>
      <c r="AE59" s="27"/>
      <c r="AF59" s="8"/>
    </row>
    <row r="60" spans="1:32" ht="15" customHeight="1">
      <c r="A60" s="156"/>
      <c r="B60" s="162"/>
      <c r="C60" s="158"/>
      <c r="D60" s="14"/>
      <c r="E60" s="20">
        <v>14</v>
      </c>
      <c r="F60" s="51"/>
      <c r="G60" s="107" t="s">
        <v>155</v>
      </c>
      <c r="H60" s="44">
        <v>2</v>
      </c>
      <c r="I60" s="44">
        <v>32</v>
      </c>
      <c r="J60" s="44">
        <v>32</v>
      </c>
      <c r="K60" s="44">
        <v>0</v>
      </c>
      <c r="L60" s="49"/>
      <c r="M60" s="49"/>
      <c r="N60" s="49"/>
      <c r="O60" s="49"/>
      <c r="P60" s="83"/>
      <c r="Q60" s="83"/>
      <c r="R60" s="49"/>
      <c r="S60" s="49"/>
      <c r="T60" s="83">
        <v>2</v>
      </c>
      <c r="U60" s="83"/>
      <c r="V60" s="81"/>
      <c r="W60" s="81"/>
      <c r="X60" s="8"/>
      <c r="Y60" s="8"/>
      <c r="Z60" s="8"/>
      <c r="AA60" s="86"/>
      <c r="AB60" s="86"/>
      <c r="AC60" s="86"/>
      <c r="AD60" s="87"/>
      <c r="AE60" s="27"/>
      <c r="AF60" s="8"/>
    </row>
    <row r="61" spans="1:32" ht="21.75" customHeight="1">
      <c r="A61" s="156"/>
      <c r="B61" s="162"/>
      <c r="C61" s="158"/>
      <c r="D61" s="14"/>
      <c r="E61" s="20">
        <v>15</v>
      </c>
      <c r="F61" s="51" t="s">
        <v>132</v>
      </c>
      <c r="G61" s="106" t="s">
        <v>156</v>
      </c>
      <c r="H61" s="44">
        <v>2</v>
      </c>
      <c r="I61" s="44">
        <v>40</v>
      </c>
      <c r="J61" s="44">
        <v>24</v>
      </c>
      <c r="K61" s="44">
        <v>16</v>
      </c>
      <c r="L61" s="49"/>
      <c r="M61" s="49"/>
      <c r="N61" s="49"/>
      <c r="O61" s="49"/>
      <c r="P61" s="83"/>
      <c r="Q61" s="83"/>
      <c r="R61" s="49"/>
      <c r="S61" s="49"/>
      <c r="T61" s="83">
        <v>3</v>
      </c>
      <c r="U61" s="83"/>
      <c r="V61" s="81"/>
      <c r="W61" s="81"/>
      <c r="X61" s="8"/>
      <c r="Y61" s="8"/>
      <c r="Z61" s="8"/>
      <c r="AA61" s="86"/>
      <c r="AB61" s="86"/>
      <c r="AC61" s="86"/>
      <c r="AD61" s="87"/>
      <c r="AE61" s="27"/>
      <c r="AF61" s="8"/>
    </row>
    <row r="62" spans="1:32" ht="22.5" customHeight="1">
      <c r="A62" s="156"/>
      <c r="B62" s="162"/>
      <c r="C62" s="158"/>
      <c r="D62" s="14"/>
      <c r="E62" s="20">
        <v>16</v>
      </c>
      <c r="F62" s="51" t="s">
        <v>133</v>
      </c>
      <c r="G62" s="106" t="s">
        <v>157</v>
      </c>
      <c r="H62" s="44">
        <v>2</v>
      </c>
      <c r="I62" s="44">
        <v>32</v>
      </c>
      <c r="J62" s="44">
        <v>24</v>
      </c>
      <c r="K62" s="44">
        <v>8</v>
      </c>
      <c r="L62" s="49"/>
      <c r="M62" s="49"/>
      <c r="N62" s="49"/>
      <c r="O62" s="49"/>
      <c r="P62" s="83"/>
      <c r="Q62" s="83"/>
      <c r="R62" s="49"/>
      <c r="S62" s="49"/>
      <c r="T62" s="83"/>
      <c r="U62" s="83">
        <v>2</v>
      </c>
      <c r="V62" s="81"/>
      <c r="W62" s="81"/>
      <c r="X62" s="8"/>
      <c r="Y62" s="8"/>
      <c r="Z62" s="8"/>
      <c r="AA62" s="86"/>
      <c r="AB62" s="86"/>
      <c r="AC62" s="86"/>
      <c r="AD62" s="87"/>
      <c r="AE62" s="27"/>
      <c r="AF62" s="8"/>
    </row>
    <row r="63" spans="1:32" ht="15" customHeight="1">
      <c r="A63" s="155"/>
      <c r="B63" s="162"/>
      <c r="C63" s="159"/>
      <c r="D63" s="14"/>
      <c r="E63" s="20"/>
      <c r="F63" s="160" t="s">
        <v>121</v>
      </c>
      <c r="G63" s="134"/>
      <c r="H63" s="72">
        <f>SUM(H44:H62)</f>
        <v>44</v>
      </c>
      <c r="I63" s="72">
        <f>SUM(I44:I62)</f>
        <v>728</v>
      </c>
      <c r="J63" s="72">
        <f>SUM(J44:J62)</f>
        <v>650</v>
      </c>
      <c r="K63" s="72">
        <f>SUM(K44:K62)</f>
        <v>78</v>
      </c>
      <c r="L63" s="81"/>
      <c r="M63" s="81"/>
      <c r="N63" s="72">
        <f aca="true" t="shared" si="1" ref="N63:W63">SUM(N44:N62)</f>
        <v>0</v>
      </c>
      <c r="O63" s="72">
        <f t="shared" si="1"/>
        <v>0</v>
      </c>
      <c r="P63" s="72">
        <f t="shared" si="1"/>
        <v>0</v>
      </c>
      <c r="Q63" s="72">
        <f t="shared" si="1"/>
        <v>0</v>
      </c>
      <c r="R63" s="72">
        <f t="shared" si="1"/>
        <v>0</v>
      </c>
      <c r="S63" s="72">
        <f t="shared" si="1"/>
        <v>0</v>
      </c>
      <c r="T63" s="72">
        <f t="shared" si="1"/>
        <v>17</v>
      </c>
      <c r="U63" s="72">
        <f t="shared" si="1"/>
        <v>18</v>
      </c>
      <c r="V63" s="72">
        <f t="shared" si="1"/>
        <v>8</v>
      </c>
      <c r="W63" s="72">
        <f t="shared" si="1"/>
        <v>5</v>
      </c>
      <c r="X63" s="8"/>
      <c r="Y63" s="128" t="s">
        <v>1</v>
      </c>
      <c r="Z63" s="128"/>
      <c r="AA63" s="90">
        <f>SUM(AA44:AA62)</f>
        <v>18</v>
      </c>
      <c r="AB63" s="90">
        <f>SUM(AB44:AB62)</f>
        <v>288</v>
      </c>
      <c r="AC63" s="90"/>
      <c r="AD63" s="90"/>
      <c r="AE63" s="27"/>
      <c r="AF63" s="8"/>
    </row>
    <row r="64" spans="1:33" s="100" customFormat="1" ht="18.75" customHeight="1">
      <c r="A64" s="128">
        <v>7</v>
      </c>
      <c r="B64" s="162"/>
      <c r="C64" s="144" t="s">
        <v>140</v>
      </c>
      <c r="D64" s="14"/>
      <c r="E64" s="30">
        <v>1</v>
      </c>
      <c r="F64" s="92"/>
      <c r="G64" s="98" t="s">
        <v>136</v>
      </c>
      <c r="H64" s="92">
        <v>3</v>
      </c>
      <c r="I64" s="92">
        <v>54</v>
      </c>
      <c r="J64" s="91">
        <v>54</v>
      </c>
      <c r="K64" s="92">
        <v>0</v>
      </c>
      <c r="L64" s="92"/>
      <c r="M64" s="92"/>
      <c r="N64" s="92"/>
      <c r="O64" s="92"/>
      <c r="P64" s="92"/>
      <c r="Q64" s="99"/>
      <c r="R64" s="91">
        <v>3</v>
      </c>
      <c r="S64" s="8"/>
      <c r="T64" s="8"/>
      <c r="U64" s="8"/>
      <c r="V64" s="8"/>
      <c r="W64" s="8"/>
      <c r="X64" s="8">
        <v>1</v>
      </c>
      <c r="Y64" s="8"/>
      <c r="Z64" s="20"/>
      <c r="AA64" s="25"/>
      <c r="AB64" s="25"/>
      <c r="AC64" s="25"/>
      <c r="AD64" s="25"/>
      <c r="AE64" s="28"/>
      <c r="AF64" s="8"/>
      <c r="AG64" s="3"/>
    </row>
    <row r="65" spans="1:33" s="100" customFormat="1" ht="18.75" customHeight="1">
      <c r="A65" s="128"/>
      <c r="B65" s="162"/>
      <c r="C65" s="139"/>
      <c r="D65" s="14"/>
      <c r="E65" s="30">
        <v>2</v>
      </c>
      <c r="F65" s="92"/>
      <c r="G65" s="98" t="s">
        <v>137</v>
      </c>
      <c r="H65" s="92">
        <v>3</v>
      </c>
      <c r="I65" s="92">
        <v>54</v>
      </c>
      <c r="J65" s="91">
        <v>54</v>
      </c>
      <c r="K65" s="92">
        <v>0</v>
      </c>
      <c r="L65" s="92"/>
      <c r="M65" s="92"/>
      <c r="N65" s="92"/>
      <c r="O65" s="92"/>
      <c r="P65" s="92"/>
      <c r="Q65" s="99"/>
      <c r="R65" s="91">
        <v>3</v>
      </c>
      <c r="S65" s="8"/>
      <c r="T65" s="8"/>
      <c r="U65" s="8"/>
      <c r="V65" s="8"/>
      <c r="W65" s="8"/>
      <c r="X65" s="8">
        <v>2</v>
      </c>
      <c r="Y65" s="8"/>
      <c r="Z65" s="20"/>
      <c r="AA65" s="25"/>
      <c r="AB65" s="25"/>
      <c r="AC65" s="25"/>
      <c r="AD65" s="25"/>
      <c r="AE65" s="28"/>
      <c r="AF65" s="8"/>
      <c r="AG65" s="3"/>
    </row>
    <row r="66" spans="1:33" s="100" customFormat="1" ht="18.75" customHeight="1">
      <c r="A66" s="128"/>
      <c r="B66" s="162"/>
      <c r="C66" s="139"/>
      <c r="D66" s="14"/>
      <c r="E66" s="30">
        <v>3</v>
      </c>
      <c r="F66" s="92" t="s">
        <v>96</v>
      </c>
      <c r="G66" s="112" t="s">
        <v>179</v>
      </c>
      <c r="H66" s="92">
        <v>3</v>
      </c>
      <c r="I66" s="92">
        <v>54</v>
      </c>
      <c r="J66" s="91">
        <v>36</v>
      </c>
      <c r="K66" s="92">
        <v>18</v>
      </c>
      <c r="L66" s="92" t="s">
        <v>92</v>
      </c>
      <c r="M66" s="92"/>
      <c r="N66" s="92"/>
      <c r="O66" s="92"/>
      <c r="P66" s="92">
        <v>3</v>
      </c>
      <c r="Q66" s="99"/>
      <c r="R66" s="8"/>
      <c r="S66" s="8"/>
      <c r="T66" s="8"/>
      <c r="U66" s="8"/>
      <c r="V66" s="8"/>
      <c r="W66" s="8"/>
      <c r="X66" s="8">
        <v>3</v>
      </c>
      <c r="Y66" s="8"/>
      <c r="Z66" s="20"/>
      <c r="AA66" s="25"/>
      <c r="AB66" s="25"/>
      <c r="AC66" s="25"/>
      <c r="AD66" s="25"/>
      <c r="AE66" s="28"/>
      <c r="AF66" s="8"/>
      <c r="AG66" s="3"/>
    </row>
    <row r="67" spans="1:33" s="100" customFormat="1" ht="18.75" customHeight="1">
      <c r="A67" s="128"/>
      <c r="B67" s="162"/>
      <c r="C67" s="139"/>
      <c r="D67" s="14"/>
      <c r="E67" s="30">
        <v>4</v>
      </c>
      <c r="F67" s="97"/>
      <c r="G67" s="92" t="s">
        <v>144</v>
      </c>
      <c r="H67" s="96">
        <v>2</v>
      </c>
      <c r="I67" s="96">
        <v>36</v>
      </c>
      <c r="J67" s="96">
        <v>18</v>
      </c>
      <c r="K67" s="96">
        <v>18</v>
      </c>
      <c r="L67" s="92" t="s">
        <v>92</v>
      </c>
      <c r="M67" s="92"/>
      <c r="N67" s="96"/>
      <c r="O67" s="96"/>
      <c r="P67" s="92">
        <v>2</v>
      </c>
      <c r="Q67" s="99"/>
      <c r="R67" s="8"/>
      <c r="S67" s="8"/>
      <c r="T67" s="8"/>
      <c r="U67" s="8"/>
      <c r="V67" s="8"/>
      <c r="W67" s="8"/>
      <c r="X67" s="8">
        <v>4</v>
      </c>
      <c r="Y67" s="8"/>
      <c r="Z67" s="20"/>
      <c r="AA67" s="25"/>
      <c r="AB67" s="25"/>
      <c r="AC67" s="25"/>
      <c r="AD67" s="25"/>
      <c r="AE67" s="28"/>
      <c r="AF67" s="8"/>
      <c r="AG67" s="3"/>
    </row>
    <row r="68" spans="1:33" s="100" customFormat="1" ht="18.75" customHeight="1">
      <c r="A68" s="128"/>
      <c r="B68" s="162"/>
      <c r="C68" s="139"/>
      <c r="D68" s="14"/>
      <c r="E68" s="30">
        <v>5</v>
      </c>
      <c r="F68" s="97">
        <v>1120035</v>
      </c>
      <c r="G68" s="92" t="s">
        <v>89</v>
      </c>
      <c r="H68" s="96">
        <v>3</v>
      </c>
      <c r="I68" s="96">
        <v>54</v>
      </c>
      <c r="J68" s="96">
        <v>36</v>
      </c>
      <c r="K68" s="96">
        <v>18</v>
      </c>
      <c r="L68" s="97"/>
      <c r="M68" s="92"/>
      <c r="N68" s="96">
        <v>3</v>
      </c>
      <c r="O68" s="96"/>
      <c r="P68" s="92"/>
      <c r="Q68" s="99"/>
      <c r="R68" s="8"/>
      <c r="S68" s="8"/>
      <c r="T68" s="8"/>
      <c r="U68" s="8"/>
      <c r="V68" s="8"/>
      <c r="W68" s="8"/>
      <c r="X68" s="8">
        <v>5</v>
      </c>
      <c r="Y68" s="8"/>
      <c r="Z68" s="20"/>
      <c r="AA68" s="25"/>
      <c r="AB68" s="25"/>
      <c r="AC68" s="25"/>
      <c r="AD68" s="25"/>
      <c r="AE68" s="28"/>
      <c r="AF68" s="8"/>
      <c r="AG68" s="3"/>
    </row>
    <row r="69" spans="1:33" s="100" customFormat="1" ht="18.75" customHeight="1">
      <c r="A69" s="128"/>
      <c r="B69" s="162"/>
      <c r="C69" s="139"/>
      <c r="D69" s="14"/>
      <c r="E69" s="30">
        <v>6</v>
      </c>
      <c r="F69" s="92" t="s">
        <v>97</v>
      </c>
      <c r="G69" s="98" t="s">
        <v>98</v>
      </c>
      <c r="H69" s="92">
        <v>3</v>
      </c>
      <c r="I69" s="92">
        <v>54</v>
      </c>
      <c r="J69" s="92">
        <v>38</v>
      </c>
      <c r="K69" s="92">
        <v>16</v>
      </c>
      <c r="L69" s="92"/>
      <c r="M69" s="92"/>
      <c r="N69" s="92"/>
      <c r="O69" s="92">
        <v>3</v>
      </c>
      <c r="P69" s="92"/>
      <c r="Q69" s="99"/>
      <c r="R69" s="8"/>
      <c r="S69" s="8"/>
      <c r="T69" s="8"/>
      <c r="U69" s="8"/>
      <c r="V69" s="8"/>
      <c r="W69" s="8"/>
      <c r="X69" s="8">
        <v>6</v>
      </c>
      <c r="Y69" s="8"/>
      <c r="Z69" s="20"/>
      <c r="AA69" s="25"/>
      <c r="AB69" s="25"/>
      <c r="AC69" s="25"/>
      <c r="AD69" s="25"/>
      <c r="AE69" s="28"/>
      <c r="AF69" s="8"/>
      <c r="AG69" s="3"/>
    </row>
    <row r="70" spans="1:33" s="100" customFormat="1" ht="18.75" customHeight="1">
      <c r="A70" s="128"/>
      <c r="B70" s="162"/>
      <c r="C70" s="139"/>
      <c r="D70" s="14"/>
      <c r="E70" s="30">
        <v>7</v>
      </c>
      <c r="F70" s="92" t="s">
        <v>99</v>
      </c>
      <c r="G70" s="98" t="s">
        <v>119</v>
      </c>
      <c r="H70" s="92">
        <v>2</v>
      </c>
      <c r="I70" s="92">
        <v>36</v>
      </c>
      <c r="J70" s="91">
        <v>32</v>
      </c>
      <c r="K70" s="92">
        <v>4</v>
      </c>
      <c r="L70" s="91"/>
      <c r="M70" s="92"/>
      <c r="N70" s="92"/>
      <c r="O70" s="92"/>
      <c r="P70" s="92"/>
      <c r="Q70" s="92">
        <v>2</v>
      </c>
      <c r="R70" s="8"/>
      <c r="S70" s="8"/>
      <c r="T70" s="8"/>
      <c r="U70" s="8"/>
      <c r="V70" s="8"/>
      <c r="W70" s="8"/>
      <c r="X70" s="8">
        <v>7</v>
      </c>
      <c r="Y70" s="8"/>
      <c r="Z70" s="20"/>
      <c r="AA70" s="25"/>
      <c r="AB70" s="25"/>
      <c r="AC70" s="25"/>
      <c r="AD70" s="25"/>
      <c r="AE70" s="28"/>
      <c r="AF70" s="8"/>
      <c r="AG70" s="3"/>
    </row>
    <row r="71" spans="1:33" s="100" customFormat="1" ht="18.75" customHeight="1">
      <c r="A71" s="128"/>
      <c r="B71" s="162"/>
      <c r="C71" s="139"/>
      <c r="D71" s="14"/>
      <c r="E71" s="30">
        <v>8</v>
      </c>
      <c r="F71" s="92" t="s">
        <v>107</v>
      </c>
      <c r="G71" s="98" t="s">
        <v>108</v>
      </c>
      <c r="H71" s="92">
        <v>2</v>
      </c>
      <c r="I71" s="92">
        <v>36</v>
      </c>
      <c r="J71" s="91">
        <v>30</v>
      </c>
      <c r="K71" s="92">
        <v>6</v>
      </c>
      <c r="L71" s="91"/>
      <c r="M71" s="92"/>
      <c r="N71" s="92"/>
      <c r="O71" s="92"/>
      <c r="P71" s="92"/>
      <c r="Q71" s="92">
        <v>2</v>
      </c>
      <c r="R71" s="8"/>
      <c r="S71" s="8"/>
      <c r="T71" s="8"/>
      <c r="U71" s="8"/>
      <c r="V71" s="8"/>
      <c r="W71" s="8"/>
      <c r="X71" s="8">
        <v>8</v>
      </c>
      <c r="Y71" s="8"/>
      <c r="Z71" s="20"/>
      <c r="AA71" s="8"/>
      <c r="AB71" s="8"/>
      <c r="AC71" s="8"/>
      <c r="AD71" s="8"/>
      <c r="AE71" s="28"/>
      <c r="AF71" s="8"/>
      <c r="AG71" s="3"/>
    </row>
    <row r="72" spans="1:33" s="100" customFormat="1" ht="18.75" customHeight="1">
      <c r="A72" s="128"/>
      <c r="B72" s="162"/>
      <c r="C72" s="139"/>
      <c r="D72" s="14"/>
      <c r="E72" s="30">
        <v>9</v>
      </c>
      <c r="F72" s="18" t="s">
        <v>102</v>
      </c>
      <c r="G72" s="98" t="s">
        <v>103</v>
      </c>
      <c r="H72" s="92">
        <v>2</v>
      </c>
      <c r="I72" s="92">
        <v>36</v>
      </c>
      <c r="J72" s="92">
        <v>24</v>
      </c>
      <c r="K72" s="92">
        <v>12</v>
      </c>
      <c r="L72" s="92"/>
      <c r="M72" s="92"/>
      <c r="N72" s="92"/>
      <c r="O72" s="92"/>
      <c r="P72" s="92">
        <v>2</v>
      </c>
      <c r="Q72" s="92"/>
      <c r="R72" s="8"/>
      <c r="S72" s="8"/>
      <c r="T72" s="8"/>
      <c r="U72" s="8"/>
      <c r="V72" s="8"/>
      <c r="W72" s="8"/>
      <c r="X72" s="8">
        <v>9</v>
      </c>
      <c r="Y72" s="8"/>
      <c r="Z72" s="20"/>
      <c r="AA72" s="8"/>
      <c r="AB72" s="8"/>
      <c r="AC72" s="8"/>
      <c r="AD72" s="8"/>
      <c r="AE72" s="28"/>
      <c r="AF72" s="8"/>
      <c r="AG72" s="3"/>
    </row>
    <row r="73" spans="1:33" s="100" customFormat="1" ht="18.75" customHeight="1">
      <c r="A73" s="128"/>
      <c r="B73" s="162"/>
      <c r="C73" s="139"/>
      <c r="D73" s="14"/>
      <c r="E73" s="30">
        <v>10</v>
      </c>
      <c r="F73" s="92"/>
      <c r="G73" s="92" t="s">
        <v>106</v>
      </c>
      <c r="H73" s="96">
        <v>3</v>
      </c>
      <c r="I73" s="96">
        <v>54</v>
      </c>
      <c r="J73" s="96">
        <v>42</v>
      </c>
      <c r="K73" s="96">
        <v>12</v>
      </c>
      <c r="L73" s="96" t="s">
        <v>146</v>
      </c>
      <c r="M73" s="92"/>
      <c r="N73" s="91">
        <v>3</v>
      </c>
      <c r="O73" s="92"/>
      <c r="P73" s="92"/>
      <c r="Q73" s="92"/>
      <c r="R73" s="8"/>
      <c r="S73" s="8"/>
      <c r="T73" s="8"/>
      <c r="U73" s="8"/>
      <c r="V73" s="8"/>
      <c r="W73" s="8"/>
      <c r="X73" s="8">
        <v>10</v>
      </c>
      <c r="Y73" s="8"/>
      <c r="Z73" s="20"/>
      <c r="AA73" s="8"/>
      <c r="AB73" s="8"/>
      <c r="AC73" s="8"/>
      <c r="AD73" s="8"/>
      <c r="AE73" s="28"/>
      <c r="AF73" s="8"/>
      <c r="AG73" s="3"/>
    </row>
    <row r="74" spans="1:33" s="100" customFormat="1" ht="18.75" customHeight="1">
      <c r="A74" s="128"/>
      <c r="B74" s="162"/>
      <c r="C74" s="139"/>
      <c r="D74" s="14"/>
      <c r="E74" s="30">
        <v>11</v>
      </c>
      <c r="F74" s="92"/>
      <c r="G74" s="101" t="s">
        <v>109</v>
      </c>
      <c r="H74" s="102">
        <v>0.5</v>
      </c>
      <c r="I74" s="92">
        <v>9</v>
      </c>
      <c r="J74" s="91">
        <v>0</v>
      </c>
      <c r="K74" s="92">
        <v>9</v>
      </c>
      <c r="L74" s="91"/>
      <c r="M74" s="92"/>
      <c r="N74" s="92"/>
      <c r="O74" s="92"/>
      <c r="P74" s="102">
        <v>0.5</v>
      </c>
      <c r="Q74" s="92"/>
      <c r="R74" s="8"/>
      <c r="S74" s="8"/>
      <c r="T74" s="8"/>
      <c r="U74" s="8"/>
      <c r="V74" s="8"/>
      <c r="W74" s="8"/>
      <c r="X74" s="8">
        <v>11</v>
      </c>
      <c r="Y74" s="8"/>
      <c r="Z74" s="20"/>
      <c r="AA74" s="8"/>
      <c r="AB74" s="8"/>
      <c r="AC74" s="8"/>
      <c r="AD74" s="8"/>
      <c r="AE74" s="28"/>
      <c r="AF74" s="8"/>
      <c r="AG74" s="3"/>
    </row>
    <row r="75" spans="1:33" s="100" customFormat="1" ht="18.75" customHeight="1">
      <c r="A75" s="128"/>
      <c r="B75" s="162"/>
      <c r="C75" s="139"/>
      <c r="D75" s="22"/>
      <c r="E75" s="30">
        <v>12</v>
      </c>
      <c r="F75" s="101" t="s">
        <v>96</v>
      </c>
      <c r="G75" s="103" t="s">
        <v>117</v>
      </c>
      <c r="H75" s="92">
        <v>3</v>
      </c>
      <c r="I75" s="92">
        <v>54</v>
      </c>
      <c r="J75" s="91">
        <v>45</v>
      </c>
      <c r="K75" s="92">
        <v>9</v>
      </c>
      <c r="L75" s="91"/>
      <c r="M75" s="92"/>
      <c r="N75" s="92"/>
      <c r="O75" s="92"/>
      <c r="P75" s="92"/>
      <c r="Q75" s="92"/>
      <c r="R75" s="92">
        <v>3</v>
      </c>
      <c r="S75" s="92"/>
      <c r="T75" s="92"/>
      <c r="U75" s="92"/>
      <c r="V75" s="92"/>
      <c r="W75" s="8"/>
      <c r="X75" s="8">
        <v>12</v>
      </c>
      <c r="Y75" s="8"/>
      <c r="Z75" s="20"/>
      <c r="AA75" s="8"/>
      <c r="AB75" s="8"/>
      <c r="AC75" s="8"/>
      <c r="AD75" s="8"/>
      <c r="AE75" s="28"/>
      <c r="AF75" s="8"/>
      <c r="AG75" s="3"/>
    </row>
    <row r="76" spans="1:33" s="100" customFormat="1" ht="18.75" customHeight="1">
      <c r="A76" s="128"/>
      <c r="B76" s="162"/>
      <c r="C76" s="139"/>
      <c r="D76" s="22"/>
      <c r="E76" s="30">
        <v>13</v>
      </c>
      <c r="F76" s="18" t="s">
        <v>116</v>
      </c>
      <c r="G76" s="18" t="s">
        <v>118</v>
      </c>
      <c r="H76" s="102">
        <v>2.5</v>
      </c>
      <c r="I76" s="92">
        <v>45</v>
      </c>
      <c r="J76" s="91">
        <v>30</v>
      </c>
      <c r="K76" s="92">
        <v>15</v>
      </c>
      <c r="L76" s="91"/>
      <c r="M76" s="92"/>
      <c r="N76" s="92"/>
      <c r="O76" s="92"/>
      <c r="P76" s="92"/>
      <c r="Q76" s="102"/>
      <c r="R76" s="73">
        <v>2.5</v>
      </c>
      <c r="S76" s="73"/>
      <c r="T76" s="73"/>
      <c r="U76" s="73"/>
      <c r="V76" s="73"/>
      <c r="W76" s="8"/>
      <c r="X76" s="8">
        <v>13</v>
      </c>
      <c r="Y76" s="8"/>
      <c r="Z76" s="20"/>
      <c r="AA76" s="8"/>
      <c r="AB76" s="8"/>
      <c r="AC76" s="8"/>
      <c r="AD76" s="8"/>
      <c r="AE76" s="28"/>
      <c r="AF76" s="8"/>
      <c r="AG76" s="3"/>
    </row>
    <row r="77" spans="1:32" ht="18.75" customHeight="1">
      <c r="A77" s="128"/>
      <c r="B77" s="162"/>
      <c r="C77" s="139"/>
      <c r="D77" s="22"/>
      <c r="E77" s="30">
        <v>14</v>
      </c>
      <c r="F77" s="50" t="s">
        <v>100</v>
      </c>
      <c r="G77" s="45" t="s">
        <v>101</v>
      </c>
      <c r="H77" s="44">
        <v>2</v>
      </c>
      <c r="I77" s="44">
        <v>36</v>
      </c>
      <c r="J77" s="44">
        <v>18</v>
      </c>
      <c r="K77" s="44">
        <v>18</v>
      </c>
      <c r="L77" s="49"/>
      <c r="M77" s="44"/>
      <c r="N77" s="44"/>
      <c r="O77" s="44">
        <v>2</v>
      </c>
      <c r="P77" s="44"/>
      <c r="Q77" s="52"/>
      <c r="R77" s="73"/>
      <c r="S77" s="73"/>
      <c r="T77" s="73"/>
      <c r="U77" s="73"/>
      <c r="V77" s="73"/>
      <c r="W77" s="48"/>
      <c r="X77" s="8">
        <v>14</v>
      </c>
      <c r="Y77" s="8"/>
      <c r="Z77" s="20"/>
      <c r="AA77" s="8"/>
      <c r="AB77" s="8"/>
      <c r="AC77" s="8"/>
      <c r="AD77" s="8"/>
      <c r="AE77" s="27"/>
      <c r="AF77" s="8"/>
    </row>
    <row r="78" spans="1:32" ht="18.75" customHeight="1">
      <c r="A78" s="128"/>
      <c r="B78" s="162"/>
      <c r="C78" s="139"/>
      <c r="D78" s="22"/>
      <c r="E78" s="30">
        <v>15</v>
      </c>
      <c r="F78" s="31">
        <v>1120123</v>
      </c>
      <c r="G78" s="45" t="s">
        <v>160</v>
      </c>
      <c r="H78" s="31">
        <v>2</v>
      </c>
      <c r="I78" s="31">
        <v>36</v>
      </c>
      <c r="J78" s="31">
        <v>30</v>
      </c>
      <c r="K78" s="31">
        <v>6</v>
      </c>
      <c r="L78" s="31" t="s">
        <v>145</v>
      </c>
      <c r="M78" s="31"/>
      <c r="N78" s="31"/>
      <c r="O78" s="92">
        <v>2</v>
      </c>
      <c r="P78" s="44"/>
      <c r="Q78" s="52"/>
      <c r="R78" s="73"/>
      <c r="S78" s="73"/>
      <c r="T78" s="73"/>
      <c r="U78" s="73"/>
      <c r="V78" s="73"/>
      <c r="W78" s="48"/>
      <c r="X78" s="8">
        <v>15</v>
      </c>
      <c r="Y78" s="8"/>
      <c r="Z78" s="20"/>
      <c r="AA78" s="8"/>
      <c r="AB78" s="8"/>
      <c r="AC78" s="8"/>
      <c r="AD78" s="8"/>
      <c r="AE78" s="27"/>
      <c r="AF78" s="8"/>
    </row>
    <row r="79" spans="1:32" ht="18.75" customHeight="1">
      <c r="A79" s="128"/>
      <c r="B79" s="162"/>
      <c r="C79" s="139"/>
      <c r="D79" s="22"/>
      <c r="E79" s="30">
        <v>16</v>
      </c>
      <c r="F79" s="109"/>
      <c r="G79" s="112" t="s">
        <v>162</v>
      </c>
      <c r="H79" s="31">
        <v>2</v>
      </c>
      <c r="I79" s="31">
        <v>32</v>
      </c>
      <c r="J79" s="31">
        <v>24</v>
      </c>
      <c r="K79" s="31">
        <v>8</v>
      </c>
      <c r="L79" s="83"/>
      <c r="M79" s="110"/>
      <c r="N79" s="110"/>
      <c r="O79" s="44"/>
      <c r="P79" s="44"/>
      <c r="Q79" s="52"/>
      <c r="R79" s="73"/>
      <c r="S79" s="73"/>
      <c r="T79" s="73"/>
      <c r="U79" s="73"/>
      <c r="V79" s="73"/>
      <c r="W79" s="48"/>
      <c r="X79" s="8">
        <v>16</v>
      </c>
      <c r="Y79" s="8"/>
      <c r="Z79" s="20"/>
      <c r="AA79" s="8"/>
      <c r="AB79" s="8"/>
      <c r="AC79" s="8"/>
      <c r="AD79" s="8"/>
      <c r="AE79" s="27"/>
      <c r="AF79" s="8"/>
    </row>
    <row r="80" spans="1:32" ht="18.75" customHeight="1">
      <c r="A80" s="128"/>
      <c r="B80" s="162"/>
      <c r="C80" s="139"/>
      <c r="D80" s="22"/>
      <c r="E80" s="30">
        <v>17</v>
      </c>
      <c r="F80" s="109"/>
      <c r="G80" s="112" t="s">
        <v>163</v>
      </c>
      <c r="H80" s="31">
        <v>2</v>
      </c>
      <c r="I80" s="31">
        <v>40</v>
      </c>
      <c r="J80" s="31">
        <v>24</v>
      </c>
      <c r="K80" s="31">
        <v>16</v>
      </c>
      <c r="L80" s="83"/>
      <c r="M80" s="110"/>
      <c r="N80" s="110"/>
      <c r="O80" s="44"/>
      <c r="P80" s="44"/>
      <c r="Q80" s="52"/>
      <c r="R80" s="73"/>
      <c r="S80" s="73"/>
      <c r="T80" s="73"/>
      <c r="U80" s="73"/>
      <c r="V80" s="73"/>
      <c r="W80" s="48"/>
      <c r="X80" s="8">
        <v>17</v>
      </c>
      <c r="Y80" s="8"/>
      <c r="Z80" s="20"/>
      <c r="AA80" s="8"/>
      <c r="AB80" s="8"/>
      <c r="AC80" s="8"/>
      <c r="AD80" s="8"/>
      <c r="AE80" s="27"/>
      <c r="AF80" s="8"/>
    </row>
    <row r="81" spans="1:32" ht="18.75" customHeight="1">
      <c r="A81" s="128"/>
      <c r="B81" s="162"/>
      <c r="C81" s="139"/>
      <c r="D81" s="22"/>
      <c r="E81" s="30">
        <v>18</v>
      </c>
      <c r="F81" s="109"/>
      <c r="G81" s="112" t="s">
        <v>164</v>
      </c>
      <c r="H81" s="31">
        <v>2</v>
      </c>
      <c r="I81" s="31">
        <v>56</v>
      </c>
      <c r="J81" s="31">
        <v>8</v>
      </c>
      <c r="K81" s="31">
        <v>48</v>
      </c>
      <c r="L81" s="83"/>
      <c r="M81" s="110"/>
      <c r="N81" s="110"/>
      <c r="O81" s="44"/>
      <c r="P81" s="44"/>
      <c r="Q81" s="52"/>
      <c r="R81" s="73"/>
      <c r="S81" s="73"/>
      <c r="T81" s="73"/>
      <c r="U81" s="73"/>
      <c r="V81" s="73"/>
      <c r="W81" s="48"/>
      <c r="X81" s="8">
        <v>18</v>
      </c>
      <c r="Y81" s="8"/>
      <c r="Z81" s="20"/>
      <c r="AA81" s="8"/>
      <c r="AB81" s="8"/>
      <c r="AC81" s="8"/>
      <c r="AD81" s="8"/>
      <c r="AE81" s="27"/>
      <c r="AF81" s="8"/>
    </row>
    <row r="82" spans="1:32" ht="18.75" customHeight="1">
      <c r="A82" s="128"/>
      <c r="B82" s="162"/>
      <c r="C82" s="139"/>
      <c r="D82" s="22"/>
      <c r="E82" s="30">
        <v>19</v>
      </c>
      <c r="F82" s="109"/>
      <c r="G82" s="112" t="s">
        <v>165</v>
      </c>
      <c r="H82" s="31">
        <v>2</v>
      </c>
      <c r="I82" s="31">
        <v>40</v>
      </c>
      <c r="J82" s="31">
        <v>24</v>
      </c>
      <c r="K82" s="31">
        <v>16</v>
      </c>
      <c r="L82" s="83"/>
      <c r="M82" s="110"/>
      <c r="N82" s="110"/>
      <c r="O82" s="44"/>
      <c r="P82" s="44"/>
      <c r="Q82" s="52"/>
      <c r="R82" s="73"/>
      <c r="S82" s="73"/>
      <c r="T82" s="73"/>
      <c r="U82" s="73"/>
      <c r="V82" s="73"/>
      <c r="W82" s="48"/>
      <c r="X82" s="8">
        <v>19</v>
      </c>
      <c r="Y82" s="8"/>
      <c r="Z82" s="20"/>
      <c r="AA82" s="8"/>
      <c r="AB82" s="8"/>
      <c r="AC82" s="8"/>
      <c r="AD82" s="8"/>
      <c r="AE82" s="27"/>
      <c r="AF82" s="8"/>
    </row>
    <row r="83" spans="1:32" ht="18.75" customHeight="1">
      <c r="A83" s="128"/>
      <c r="B83" s="162"/>
      <c r="C83" s="139"/>
      <c r="D83" s="22"/>
      <c r="E83" s="30">
        <v>20</v>
      </c>
      <c r="F83" s="109"/>
      <c r="G83" s="112" t="s">
        <v>166</v>
      </c>
      <c r="H83" s="31">
        <v>2</v>
      </c>
      <c r="I83" s="31">
        <v>32</v>
      </c>
      <c r="J83" s="31">
        <v>32</v>
      </c>
      <c r="K83" s="31">
        <v>0</v>
      </c>
      <c r="L83" s="83"/>
      <c r="M83" s="110"/>
      <c r="N83" s="110"/>
      <c r="O83" s="44"/>
      <c r="P83" s="44"/>
      <c r="Q83" s="52"/>
      <c r="R83" s="73"/>
      <c r="S83" s="73"/>
      <c r="T83" s="73"/>
      <c r="U83" s="73"/>
      <c r="V83" s="73"/>
      <c r="W83" s="48"/>
      <c r="X83" s="8">
        <v>20</v>
      </c>
      <c r="Y83" s="8"/>
      <c r="Z83" s="20"/>
      <c r="AA83" s="8"/>
      <c r="AB83" s="8"/>
      <c r="AC83" s="8"/>
      <c r="AD83" s="8"/>
      <c r="AE83" s="27"/>
      <c r="AF83" s="8"/>
    </row>
    <row r="84" spans="1:32" ht="18.75" customHeight="1">
      <c r="A84" s="128"/>
      <c r="B84" s="162"/>
      <c r="C84" s="139"/>
      <c r="D84" s="22"/>
      <c r="E84" s="30">
        <v>21</v>
      </c>
      <c r="F84" s="109"/>
      <c r="G84" s="112" t="s">
        <v>167</v>
      </c>
      <c r="H84" s="31">
        <v>2</v>
      </c>
      <c r="I84" s="31">
        <v>32</v>
      </c>
      <c r="J84" s="31">
        <v>32</v>
      </c>
      <c r="K84" s="31">
        <v>0</v>
      </c>
      <c r="L84" s="83"/>
      <c r="M84" s="110"/>
      <c r="N84" s="110"/>
      <c r="O84" s="44"/>
      <c r="P84" s="44"/>
      <c r="Q84" s="52"/>
      <c r="R84" s="73"/>
      <c r="S84" s="73"/>
      <c r="T84" s="73"/>
      <c r="U84" s="73"/>
      <c r="V84" s="73"/>
      <c r="W84" s="48"/>
      <c r="X84" s="8">
        <v>21</v>
      </c>
      <c r="Y84" s="8"/>
      <c r="Z84" s="20"/>
      <c r="AA84" s="8"/>
      <c r="AB84" s="8"/>
      <c r="AC84" s="8"/>
      <c r="AD84" s="8"/>
      <c r="AE84" s="27"/>
      <c r="AF84" s="8"/>
    </row>
    <row r="85" spans="1:32" ht="18.75" customHeight="1">
      <c r="A85" s="128"/>
      <c r="B85" s="162"/>
      <c r="C85" s="139"/>
      <c r="D85" s="22"/>
      <c r="E85" s="30">
        <v>22</v>
      </c>
      <c r="F85" s="109"/>
      <c r="G85" s="112" t="s">
        <v>168</v>
      </c>
      <c r="H85" s="31">
        <v>2</v>
      </c>
      <c r="I85" s="31">
        <v>32</v>
      </c>
      <c r="J85" s="31">
        <v>32</v>
      </c>
      <c r="K85" s="31">
        <v>0</v>
      </c>
      <c r="L85" s="83"/>
      <c r="M85" s="110"/>
      <c r="N85" s="110"/>
      <c r="O85" s="44"/>
      <c r="P85" s="44"/>
      <c r="Q85" s="52"/>
      <c r="R85" s="73"/>
      <c r="S85" s="73"/>
      <c r="T85" s="73"/>
      <c r="U85" s="73"/>
      <c r="V85" s="73"/>
      <c r="W85" s="48"/>
      <c r="X85" s="8">
        <v>22</v>
      </c>
      <c r="Y85" s="8"/>
      <c r="Z85" s="20"/>
      <c r="AA85" s="8"/>
      <c r="AB85" s="8"/>
      <c r="AC85" s="8"/>
      <c r="AD85" s="8"/>
      <c r="AE85" s="27"/>
      <c r="AF85" s="8"/>
    </row>
    <row r="86" spans="1:32" ht="18.75" customHeight="1">
      <c r="A86" s="128"/>
      <c r="B86" s="162"/>
      <c r="C86" s="139"/>
      <c r="D86" s="22"/>
      <c r="E86" s="30">
        <v>23</v>
      </c>
      <c r="F86" s="109"/>
      <c r="G86" s="112" t="s">
        <v>169</v>
      </c>
      <c r="H86" s="31">
        <v>2</v>
      </c>
      <c r="I86" s="31">
        <v>48</v>
      </c>
      <c r="J86" s="31">
        <v>12</v>
      </c>
      <c r="K86" s="31">
        <v>36</v>
      </c>
      <c r="L86" s="83"/>
      <c r="M86" s="110"/>
      <c r="N86" s="110"/>
      <c r="O86" s="44"/>
      <c r="P86" s="44"/>
      <c r="Q86" s="52"/>
      <c r="R86" s="73"/>
      <c r="S86" s="73"/>
      <c r="T86" s="73"/>
      <c r="U86" s="73"/>
      <c r="V86" s="73"/>
      <c r="W86" s="48"/>
      <c r="X86" s="8">
        <v>23</v>
      </c>
      <c r="Y86" s="8"/>
      <c r="Z86" s="20"/>
      <c r="AA86" s="8"/>
      <c r="AB86" s="8"/>
      <c r="AC86" s="8"/>
      <c r="AD86" s="8"/>
      <c r="AE86" s="27"/>
      <c r="AF86" s="8"/>
    </row>
    <row r="87" spans="1:32" ht="30.75" customHeight="1">
      <c r="A87" s="128"/>
      <c r="B87" s="162"/>
      <c r="C87" s="139"/>
      <c r="D87" s="22"/>
      <c r="E87" s="30">
        <v>24</v>
      </c>
      <c r="F87" s="109"/>
      <c r="G87" s="112" t="s">
        <v>170</v>
      </c>
      <c r="H87" s="31">
        <v>2</v>
      </c>
      <c r="I87" s="31">
        <v>32</v>
      </c>
      <c r="J87" s="31">
        <v>0</v>
      </c>
      <c r="K87" s="31">
        <v>32</v>
      </c>
      <c r="L87" s="83"/>
      <c r="M87" s="110"/>
      <c r="N87" s="110"/>
      <c r="O87" s="44"/>
      <c r="P87" s="44"/>
      <c r="Q87" s="52"/>
      <c r="R87" s="73"/>
      <c r="S87" s="73"/>
      <c r="T87" s="73"/>
      <c r="U87" s="73"/>
      <c r="V87" s="73"/>
      <c r="W87" s="48"/>
      <c r="X87" s="8">
        <v>24</v>
      </c>
      <c r="Y87" s="8"/>
      <c r="Z87" s="20"/>
      <c r="AA87" s="8"/>
      <c r="AB87" s="8"/>
      <c r="AC87" s="8"/>
      <c r="AD87" s="8"/>
      <c r="AE87" s="27"/>
      <c r="AF87" s="8"/>
    </row>
    <row r="88" spans="1:32" ht="18.75" customHeight="1">
      <c r="A88" s="128"/>
      <c r="B88" s="162"/>
      <c r="C88" s="139"/>
      <c r="D88" s="22"/>
      <c r="E88" s="30">
        <v>25</v>
      </c>
      <c r="F88" s="109"/>
      <c r="G88" s="112" t="s">
        <v>171</v>
      </c>
      <c r="H88" s="31">
        <v>2</v>
      </c>
      <c r="I88" s="31">
        <v>32</v>
      </c>
      <c r="J88" s="31">
        <v>24</v>
      </c>
      <c r="K88" s="31">
        <v>8</v>
      </c>
      <c r="L88" s="83"/>
      <c r="M88" s="110"/>
      <c r="N88" s="110"/>
      <c r="O88" s="44"/>
      <c r="P88" s="44"/>
      <c r="Q88" s="52"/>
      <c r="R88" s="73"/>
      <c r="S88" s="73"/>
      <c r="T88" s="73"/>
      <c r="U88" s="73"/>
      <c r="V88" s="73"/>
      <c r="W88" s="48"/>
      <c r="X88" s="8">
        <v>25</v>
      </c>
      <c r="Y88" s="8"/>
      <c r="Z88" s="20"/>
      <c r="AA88" s="8"/>
      <c r="AB88" s="8"/>
      <c r="AC88" s="8"/>
      <c r="AD88" s="8"/>
      <c r="AE88" s="27"/>
      <c r="AF88" s="8"/>
    </row>
    <row r="89" spans="1:32" ht="18.75" customHeight="1">
      <c r="A89" s="128"/>
      <c r="B89" s="162"/>
      <c r="C89" s="139"/>
      <c r="D89" s="22"/>
      <c r="E89" s="30">
        <v>26</v>
      </c>
      <c r="F89" s="109"/>
      <c r="G89" s="112" t="s">
        <v>172</v>
      </c>
      <c r="H89" s="31">
        <v>2</v>
      </c>
      <c r="I89" s="31">
        <v>32</v>
      </c>
      <c r="J89" s="31">
        <v>16</v>
      </c>
      <c r="K89" s="31">
        <v>16</v>
      </c>
      <c r="L89" s="83"/>
      <c r="M89" s="110"/>
      <c r="N89" s="110"/>
      <c r="O89" s="44"/>
      <c r="P89" s="44"/>
      <c r="Q89" s="52"/>
      <c r="R89" s="73"/>
      <c r="S89" s="73"/>
      <c r="T89" s="73"/>
      <c r="U89" s="73"/>
      <c r="V89" s="73"/>
      <c r="W89" s="48"/>
      <c r="X89" s="8">
        <v>26</v>
      </c>
      <c r="Y89" s="8"/>
      <c r="Z89" s="20"/>
      <c r="AA89" s="8"/>
      <c r="AB89" s="8"/>
      <c r="AC89" s="8"/>
      <c r="AD89" s="8"/>
      <c r="AE89" s="27"/>
      <c r="AF89" s="8"/>
    </row>
    <row r="90" spans="1:32" ht="18.75" customHeight="1">
      <c r="A90" s="128"/>
      <c r="B90" s="162"/>
      <c r="C90" s="139"/>
      <c r="D90" s="22"/>
      <c r="E90" s="30">
        <v>27</v>
      </c>
      <c r="F90" s="109"/>
      <c r="G90" s="112" t="s">
        <v>173</v>
      </c>
      <c r="H90" s="31">
        <v>2</v>
      </c>
      <c r="I90" s="31">
        <v>32</v>
      </c>
      <c r="J90" s="31">
        <v>32</v>
      </c>
      <c r="K90" s="31">
        <v>0</v>
      </c>
      <c r="L90" s="83"/>
      <c r="M90" s="110"/>
      <c r="N90" s="110"/>
      <c r="O90" s="44"/>
      <c r="P90" s="44"/>
      <c r="Q90" s="52"/>
      <c r="R90" s="73"/>
      <c r="S90" s="73"/>
      <c r="T90" s="73"/>
      <c r="U90" s="73"/>
      <c r="V90" s="73"/>
      <c r="W90" s="48"/>
      <c r="X90" s="8">
        <v>27</v>
      </c>
      <c r="Y90" s="8"/>
      <c r="Z90" s="20"/>
      <c r="AA90" s="8"/>
      <c r="AB90" s="8"/>
      <c r="AC90" s="8"/>
      <c r="AD90" s="8"/>
      <c r="AE90" s="27"/>
      <c r="AF90" s="8"/>
    </row>
    <row r="91" spans="1:32" ht="18.75" customHeight="1">
      <c r="A91" s="128"/>
      <c r="B91" s="162"/>
      <c r="C91" s="139"/>
      <c r="D91" s="22"/>
      <c r="E91" s="30">
        <v>28</v>
      </c>
      <c r="F91" s="109"/>
      <c r="G91" s="112" t="s">
        <v>174</v>
      </c>
      <c r="H91" s="31">
        <v>2</v>
      </c>
      <c r="I91" s="31">
        <v>48</v>
      </c>
      <c r="J91" s="31">
        <v>16</v>
      </c>
      <c r="K91" s="31">
        <v>32</v>
      </c>
      <c r="L91" s="83"/>
      <c r="M91" s="110"/>
      <c r="N91" s="110"/>
      <c r="O91" s="44"/>
      <c r="P91" s="44"/>
      <c r="Q91" s="52"/>
      <c r="R91" s="73"/>
      <c r="S91" s="73"/>
      <c r="T91" s="73"/>
      <c r="U91" s="73"/>
      <c r="V91" s="73"/>
      <c r="W91" s="48"/>
      <c r="X91" s="8">
        <v>28</v>
      </c>
      <c r="Y91" s="8"/>
      <c r="Z91" s="20"/>
      <c r="AA91" s="8"/>
      <c r="AB91" s="8"/>
      <c r="AC91" s="8"/>
      <c r="AD91" s="8"/>
      <c r="AE91" s="27"/>
      <c r="AF91" s="8"/>
    </row>
    <row r="92" spans="1:32" ht="18.75" customHeight="1">
      <c r="A92" s="128"/>
      <c r="B92" s="162"/>
      <c r="C92" s="139"/>
      <c r="D92" s="22"/>
      <c r="E92" s="30">
        <v>29</v>
      </c>
      <c r="F92" s="109"/>
      <c r="G92" s="112" t="s">
        <v>175</v>
      </c>
      <c r="H92" s="31">
        <v>2</v>
      </c>
      <c r="I92" s="31">
        <v>32</v>
      </c>
      <c r="J92" s="31">
        <v>32</v>
      </c>
      <c r="K92" s="31">
        <v>0</v>
      </c>
      <c r="L92" s="83"/>
      <c r="M92" s="110"/>
      <c r="N92" s="110"/>
      <c r="O92" s="44"/>
      <c r="P92" s="44"/>
      <c r="Q92" s="52"/>
      <c r="R92" s="73"/>
      <c r="S92" s="73"/>
      <c r="T92" s="73"/>
      <c r="U92" s="73"/>
      <c r="V92" s="73"/>
      <c r="W92" s="48"/>
      <c r="X92" s="8">
        <v>29</v>
      </c>
      <c r="Y92" s="8"/>
      <c r="Z92" s="20"/>
      <c r="AA92" s="8"/>
      <c r="AB92" s="8"/>
      <c r="AC92" s="8"/>
      <c r="AD92" s="8"/>
      <c r="AE92" s="27"/>
      <c r="AF92" s="8"/>
    </row>
    <row r="93" spans="1:32" ht="18.75" customHeight="1">
      <c r="A93" s="128"/>
      <c r="B93" s="162"/>
      <c r="C93" s="139"/>
      <c r="D93" s="22"/>
      <c r="E93" s="30">
        <v>30</v>
      </c>
      <c r="F93" s="109"/>
      <c r="G93" s="112" t="s">
        <v>176</v>
      </c>
      <c r="H93" s="31">
        <v>2</v>
      </c>
      <c r="I93" s="31">
        <v>64</v>
      </c>
      <c r="J93" s="31">
        <v>64</v>
      </c>
      <c r="K93" s="31">
        <v>0</v>
      </c>
      <c r="L93" s="83"/>
      <c r="M93" s="110"/>
      <c r="N93" s="110"/>
      <c r="O93" s="44"/>
      <c r="P93" s="44"/>
      <c r="Q93" s="52"/>
      <c r="R93" s="73"/>
      <c r="S93" s="73"/>
      <c r="T93" s="73"/>
      <c r="U93" s="73"/>
      <c r="V93" s="73"/>
      <c r="W93" s="48"/>
      <c r="X93" s="8">
        <v>30</v>
      </c>
      <c r="Y93" s="8"/>
      <c r="Z93" s="20"/>
      <c r="AA93" s="8"/>
      <c r="AB93" s="8"/>
      <c r="AC93" s="8"/>
      <c r="AD93" s="8"/>
      <c r="AE93" s="27"/>
      <c r="AF93" s="8"/>
    </row>
    <row r="94" spans="1:32" ht="18.75" customHeight="1">
      <c r="A94" s="128"/>
      <c r="B94" s="162"/>
      <c r="C94" s="139"/>
      <c r="D94" s="22"/>
      <c r="E94" s="30">
        <v>31</v>
      </c>
      <c r="F94" s="109"/>
      <c r="G94" s="112" t="s">
        <v>177</v>
      </c>
      <c r="H94" s="31">
        <v>2</v>
      </c>
      <c r="I94" s="31">
        <v>32</v>
      </c>
      <c r="J94" s="31">
        <v>32</v>
      </c>
      <c r="K94" s="31">
        <v>0</v>
      </c>
      <c r="L94" s="83"/>
      <c r="M94" s="110"/>
      <c r="N94" s="110"/>
      <c r="O94" s="44"/>
      <c r="P94" s="44"/>
      <c r="Q94" s="52"/>
      <c r="R94" s="73"/>
      <c r="S94" s="73"/>
      <c r="T94" s="73"/>
      <c r="U94" s="73"/>
      <c r="V94" s="73"/>
      <c r="W94" s="48"/>
      <c r="X94" s="8">
        <v>31</v>
      </c>
      <c r="Y94" s="8"/>
      <c r="Z94" s="20"/>
      <c r="AA94" s="8"/>
      <c r="AB94" s="8"/>
      <c r="AC94" s="8"/>
      <c r="AD94" s="8"/>
      <c r="AE94" s="27"/>
      <c r="AF94" s="8"/>
    </row>
    <row r="95" spans="1:32" ht="18.75" customHeight="1">
      <c r="A95" s="128"/>
      <c r="B95" s="162"/>
      <c r="C95" s="139"/>
      <c r="D95" s="22"/>
      <c r="E95" s="30">
        <v>32</v>
      </c>
      <c r="F95" s="31"/>
      <c r="G95" s="112" t="s">
        <v>178</v>
      </c>
      <c r="H95" s="31">
        <v>2</v>
      </c>
      <c r="I95" s="31">
        <v>32</v>
      </c>
      <c r="J95" s="31">
        <v>32</v>
      </c>
      <c r="K95" s="31">
        <v>0</v>
      </c>
      <c r="L95" s="31"/>
      <c r="M95" s="31"/>
      <c r="N95" s="31"/>
      <c r="O95" s="92"/>
      <c r="P95" s="52"/>
      <c r="Q95" s="44"/>
      <c r="R95" s="48"/>
      <c r="S95" s="48"/>
      <c r="T95" s="48"/>
      <c r="U95" s="48"/>
      <c r="V95" s="48"/>
      <c r="W95" s="53"/>
      <c r="X95" s="8">
        <v>32</v>
      </c>
      <c r="Y95" s="8"/>
      <c r="Z95" s="8"/>
      <c r="AA95" s="8"/>
      <c r="AB95" s="8"/>
      <c r="AC95" s="8"/>
      <c r="AD95" s="8"/>
      <c r="AE95" s="27"/>
      <c r="AF95" s="8"/>
    </row>
    <row r="96" spans="1:32" ht="14.25" customHeight="1">
      <c r="A96" s="128"/>
      <c r="B96" s="163"/>
      <c r="C96" s="145"/>
      <c r="D96" s="23"/>
      <c r="E96" s="128" t="s">
        <v>56</v>
      </c>
      <c r="F96" s="147"/>
      <c r="G96" s="147"/>
      <c r="H96" s="111" t="s">
        <v>161</v>
      </c>
      <c r="I96" s="111" t="s">
        <v>180</v>
      </c>
      <c r="J96" s="111" t="s">
        <v>181</v>
      </c>
      <c r="K96" s="111" t="s">
        <v>182</v>
      </c>
      <c r="L96" s="13"/>
      <c r="M96" s="13"/>
      <c r="N96" s="19">
        <f>SUM(N64:N95)</f>
        <v>6</v>
      </c>
      <c r="O96" s="19">
        <f>SUM(O64:O95)</f>
        <v>7</v>
      </c>
      <c r="P96" s="19">
        <f>SUM(P64:P95)</f>
        <v>7.5</v>
      </c>
      <c r="Q96" s="19">
        <f>SUM(Q64:Q95)</f>
        <v>4</v>
      </c>
      <c r="R96" s="19"/>
      <c r="S96" s="19"/>
      <c r="T96" s="121" t="s">
        <v>196</v>
      </c>
      <c r="U96" s="121" t="s">
        <v>196</v>
      </c>
      <c r="V96" s="19"/>
      <c r="W96" s="19"/>
      <c r="X96" s="129" t="s">
        <v>36</v>
      </c>
      <c r="Y96" s="130"/>
      <c r="Z96" s="131"/>
      <c r="AA96" s="67">
        <f>SUM(AA64:AA72)</f>
        <v>0</v>
      </c>
      <c r="AB96" s="67">
        <f>SUM(AB64:AB72)</f>
        <v>0</v>
      </c>
      <c r="AC96" s="67"/>
      <c r="AD96" s="67"/>
      <c r="AE96" s="13"/>
      <c r="AF96" s="13"/>
    </row>
    <row r="97" spans="1:32" ht="18" customHeight="1">
      <c r="A97" s="128" t="s">
        <v>0</v>
      </c>
      <c r="B97" s="128"/>
      <c r="C97" s="128"/>
      <c r="D97" s="128"/>
      <c r="E97" s="128"/>
      <c r="F97" s="128"/>
      <c r="G97" s="128"/>
      <c r="H97" s="70">
        <f>H96+H39+H34+H27+H21+H63+H20+H43</f>
        <v>153</v>
      </c>
      <c r="I97" s="70">
        <f>I96+I39+I34+I27+I21+I63+I20+I43</f>
        <v>2664</v>
      </c>
      <c r="J97" s="70">
        <f>J96+J39+J34+J27+J21+J63+J20+J43</f>
        <v>1863</v>
      </c>
      <c r="K97" s="70">
        <f>K96+K39+K34+K27+K21+K63+K20+K43</f>
        <v>801</v>
      </c>
      <c r="L97" s="85"/>
      <c r="M97" s="85"/>
      <c r="N97" s="70">
        <f>N96+N39+N34+N27+N21+N63+N20+N43</f>
        <v>23</v>
      </c>
      <c r="O97" s="70">
        <f>O96+O39+O34+O27+O21+O63+O20+O43</f>
        <v>34.5</v>
      </c>
      <c r="P97" s="70">
        <f>P96+P39+P34+P27+P21+P63+P20+P43</f>
        <v>18.5</v>
      </c>
      <c r="Q97" s="70">
        <f>Q96+Q39+Q34+Q27+Q21+Q63+Q20+Q43</f>
        <v>22</v>
      </c>
      <c r="R97" s="70"/>
      <c r="S97" s="70"/>
      <c r="T97" s="70">
        <f>T96+T39+T34+T27+T21+T63+T20+T43</f>
        <v>25</v>
      </c>
      <c r="U97" s="70">
        <f>U96+U39+U34+U27+U21+U63+U20+U43</f>
        <v>25</v>
      </c>
      <c r="V97" s="70">
        <f>V96+V39+V34+V27+V21+V63+V20+V43</f>
        <v>10</v>
      </c>
      <c r="W97" s="70">
        <f>W96+W39+W34+W27+W21+W63+W20+W43</f>
        <v>5</v>
      </c>
      <c r="X97" s="128" t="s">
        <v>0</v>
      </c>
      <c r="Y97" s="128"/>
      <c r="Z97" s="128"/>
      <c r="AA97" s="71">
        <f>AA96+AA43+AA39+AA34+AA20+AA63</f>
        <v>64</v>
      </c>
      <c r="AB97" s="71">
        <f>AB96+AB43+AB39+AB34+AB20+AB63</f>
        <v>1116</v>
      </c>
      <c r="AC97" s="71"/>
      <c r="AD97" s="71"/>
      <c r="AE97" s="13"/>
      <c r="AF97" s="13"/>
    </row>
    <row r="98" spans="1:32" ht="44.25" customHeight="1">
      <c r="A98" s="135" t="s">
        <v>207</v>
      </c>
      <c r="B98" s="135"/>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row>
    <row r="99" spans="1:9" ht="14.25" customHeight="1">
      <c r="A99" s="2"/>
      <c r="B99" s="2"/>
      <c r="C99" s="2"/>
      <c r="D99" s="2"/>
      <c r="E99" s="2"/>
      <c r="F99" s="2"/>
      <c r="G99" s="2"/>
      <c r="H99" s="1"/>
      <c r="I99" s="1"/>
    </row>
    <row r="100" spans="8:9" ht="14.25">
      <c r="H100" s="69"/>
      <c r="I100" s="5"/>
    </row>
    <row r="101" ht="14.25">
      <c r="H101" s="68"/>
    </row>
    <row r="102" ht="14.25">
      <c r="H102" s="69"/>
    </row>
  </sheetData>
  <sheetProtection/>
  <mergeCells count="64">
    <mergeCell ref="C40:C43"/>
    <mergeCell ref="A35:A39"/>
    <mergeCell ref="B3:B4"/>
    <mergeCell ref="A3:A4"/>
    <mergeCell ref="A5:A21"/>
    <mergeCell ref="A40:A43"/>
    <mergeCell ref="A44:A63"/>
    <mergeCell ref="C44:C63"/>
    <mergeCell ref="F63:G63"/>
    <mergeCell ref="F3:F4"/>
    <mergeCell ref="B5:B21"/>
    <mergeCell ref="E43:G43"/>
    <mergeCell ref="B22:B96"/>
    <mergeCell ref="C35:C39"/>
    <mergeCell ref="A22:A27"/>
    <mergeCell ref="C28:C34"/>
    <mergeCell ref="N3:W3"/>
    <mergeCell ref="Y3:Y4"/>
    <mergeCell ref="J3:J4"/>
    <mergeCell ref="I3:I4"/>
    <mergeCell ref="Y43:Z43"/>
    <mergeCell ref="E34:G34"/>
    <mergeCell ref="G3:G4"/>
    <mergeCell ref="N15:O15"/>
    <mergeCell ref="X97:Z97"/>
    <mergeCell ref="D35:D38"/>
    <mergeCell ref="L3:L4"/>
    <mergeCell ref="E27:G27"/>
    <mergeCell ref="K3:K4"/>
    <mergeCell ref="N10:O10"/>
    <mergeCell ref="X96:Z96"/>
    <mergeCell ref="X39:Z39"/>
    <mergeCell ref="X3:X4"/>
    <mergeCell ref="Y63:Z63"/>
    <mergeCell ref="A1:AF1"/>
    <mergeCell ref="E20:G20"/>
    <mergeCell ref="D22:D33"/>
    <mergeCell ref="M3:M4"/>
    <mergeCell ref="AC3:AC4"/>
    <mergeCell ref="E21:G21"/>
    <mergeCell ref="A28:A34"/>
    <mergeCell ref="E3:E4"/>
    <mergeCell ref="AD3:AD4"/>
    <mergeCell ref="AB3:AB4"/>
    <mergeCell ref="A97:G97"/>
    <mergeCell ref="A98:AF98"/>
    <mergeCell ref="C5:D20"/>
    <mergeCell ref="N7:Q7"/>
    <mergeCell ref="X20:Z20"/>
    <mergeCell ref="X34:Z34"/>
    <mergeCell ref="C64:C96"/>
    <mergeCell ref="C22:C27"/>
    <mergeCell ref="A64:A96"/>
    <mergeCell ref="E96:G96"/>
    <mergeCell ref="D2:W2"/>
    <mergeCell ref="A2:C2"/>
    <mergeCell ref="X2:AF2"/>
    <mergeCell ref="Y27:Z27"/>
    <mergeCell ref="AF3:AF4"/>
    <mergeCell ref="E39:G39"/>
    <mergeCell ref="AE3:AE4"/>
    <mergeCell ref="H3:H4"/>
    <mergeCell ref="AA3:AA4"/>
    <mergeCell ref="C3:D4"/>
  </mergeCells>
  <printOptions/>
  <pageMargins left="0.27" right="0.17" top="0.41" bottom="0.23" header="0.36"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C11" sqref="C11"/>
    </sheetView>
  </sheetViews>
  <sheetFormatPr defaultColWidth="8.875" defaultRowHeight="14.25"/>
  <cols>
    <col min="1" max="1" width="11.125" style="0" customWidth="1"/>
    <col min="2" max="2" width="20.375" style="0" customWidth="1"/>
    <col min="3" max="3" width="14.00390625" style="0" customWidth="1"/>
    <col min="4" max="4" width="15.125" style="0" customWidth="1"/>
    <col min="5" max="5" width="8.875" style="0" customWidth="1"/>
    <col min="6" max="6" width="8.375" style="0" customWidth="1"/>
  </cols>
  <sheetData>
    <row r="1" spans="1:6" ht="24" customHeight="1">
      <c r="A1" s="170" t="s">
        <v>44</v>
      </c>
      <c r="B1" s="170"/>
      <c r="C1" s="171"/>
      <c r="D1" s="171"/>
      <c r="E1" s="171"/>
      <c r="F1" s="171"/>
    </row>
    <row r="2" spans="1:6" ht="21.75" customHeight="1">
      <c r="A2" s="173" t="s">
        <v>40</v>
      </c>
      <c r="B2" s="173"/>
      <c r="C2" s="173" t="s">
        <v>1</v>
      </c>
      <c r="D2" s="173"/>
      <c r="E2" s="173"/>
      <c r="F2" s="173"/>
    </row>
    <row r="3" spans="1:6" ht="14.25">
      <c r="A3" s="173"/>
      <c r="B3" s="173"/>
      <c r="C3" s="176" t="s">
        <v>71</v>
      </c>
      <c r="D3" s="168" t="s">
        <v>76</v>
      </c>
      <c r="E3" s="173" t="s">
        <v>16</v>
      </c>
      <c r="F3" s="173"/>
    </row>
    <row r="4" spans="1:6" ht="8.25" customHeight="1">
      <c r="A4" s="173"/>
      <c r="B4" s="173"/>
      <c r="C4" s="173"/>
      <c r="D4" s="169"/>
      <c r="E4" s="173"/>
      <c r="F4" s="173"/>
    </row>
    <row r="5" spans="1:6" ht="21.75" customHeight="1">
      <c r="A5" s="174" t="s">
        <v>18</v>
      </c>
      <c r="B5" s="175"/>
      <c r="C5" s="76">
        <f>C11-C6</f>
        <v>113.84</v>
      </c>
      <c r="D5" s="6">
        <f>'附表一'!J97</f>
        <v>1863</v>
      </c>
      <c r="E5" s="177">
        <f>D5/(D5+D6)</f>
        <v>0.4882075471698113</v>
      </c>
      <c r="F5" s="177"/>
    </row>
    <row r="6" spans="1:6" ht="21.75" customHeight="1">
      <c r="A6" s="174" t="s">
        <v>42</v>
      </c>
      <c r="B6" s="175"/>
      <c r="C6" s="76">
        <v>103.16</v>
      </c>
      <c r="D6" s="6">
        <f>'附表一'!K97+'附表一'!AB97+36</f>
        <v>1953</v>
      </c>
      <c r="E6" s="177">
        <f>D6/(D5+D6)</f>
        <v>0.5117924528301887</v>
      </c>
      <c r="F6" s="177"/>
    </row>
    <row r="7" spans="1:10" ht="21.75" customHeight="1">
      <c r="A7" s="173" t="s">
        <v>43</v>
      </c>
      <c r="B7" s="37" t="s">
        <v>73</v>
      </c>
      <c r="C7" s="76">
        <f>'附表一'!H20+'附表一'!AA20+2</f>
        <v>45.5</v>
      </c>
      <c r="D7" s="74">
        <f>36+'附表一'!I20+'附表一'!AB20</f>
        <v>817</v>
      </c>
      <c r="E7" s="177">
        <f>D7/(D5+D6)</f>
        <v>0.2140985324947589</v>
      </c>
      <c r="F7" s="177"/>
      <c r="H7" s="122"/>
      <c r="I7" s="122"/>
      <c r="J7" s="122"/>
    </row>
    <row r="8" spans="1:10" ht="29.25" customHeight="1">
      <c r="A8" s="173"/>
      <c r="B8" s="37" t="s">
        <v>74</v>
      </c>
      <c r="C8" s="93">
        <f>'附表一'!H27+'附表一'!H34+'附表一'!H39+'附表一'!H43+'附表一'!H63+'附表一'!AA63+'附表一'!AA43</f>
        <v>141.5</v>
      </c>
      <c r="D8" s="74">
        <f>'附表一'!AB43+'附表一'!AB63+'附表一'!I63+'附表一'!I43+'附表一'!I39+'附表一'!I34+'附表一'!I27</f>
        <v>2447</v>
      </c>
      <c r="E8" s="177">
        <f>D8/(D5+D5)</f>
        <v>0.6567364465915191</v>
      </c>
      <c r="F8" s="177"/>
      <c r="H8" s="122"/>
      <c r="I8" s="122"/>
      <c r="J8" s="122"/>
    </row>
    <row r="9" spans="1:10" ht="35.25" customHeight="1">
      <c r="A9" s="173" t="s">
        <v>17</v>
      </c>
      <c r="B9" s="43" t="s">
        <v>77</v>
      </c>
      <c r="C9" s="6">
        <v>10</v>
      </c>
      <c r="D9" s="6">
        <v>180</v>
      </c>
      <c r="E9" s="177">
        <f>D9/(D5+D6)</f>
        <v>0.04716981132075472</v>
      </c>
      <c r="F9" s="177"/>
      <c r="H9" s="122"/>
      <c r="I9" s="124"/>
      <c r="J9" s="122"/>
    </row>
    <row r="10" spans="1:10" ht="24" customHeight="1">
      <c r="A10" s="173"/>
      <c r="B10" s="43" t="s">
        <v>74</v>
      </c>
      <c r="C10" s="77" t="str">
        <f>'附表一'!H96</f>
        <v>24</v>
      </c>
      <c r="D10" s="74" t="str">
        <f>'附表一'!I96</f>
        <v>408</v>
      </c>
      <c r="E10" s="177">
        <f>D10/(D5+D6)</f>
        <v>0.1069182389937107</v>
      </c>
      <c r="F10" s="177"/>
      <c r="H10" s="122"/>
      <c r="I10" s="124"/>
      <c r="J10" s="122"/>
    </row>
    <row r="11" spans="1:10" ht="29.25" customHeight="1">
      <c r="A11" s="172" t="s">
        <v>72</v>
      </c>
      <c r="B11" s="173"/>
      <c r="C11" s="75">
        <f>'附表一'!H97+'附表一'!AA97</f>
        <v>217</v>
      </c>
      <c r="D11" s="7">
        <f>SUM('附表一'!I97+'附表一'!AB97)+36</f>
        <v>3816</v>
      </c>
      <c r="E11" s="177">
        <f>D11/(D5+D6)</f>
        <v>1</v>
      </c>
      <c r="F11" s="177"/>
      <c r="H11" s="122"/>
      <c r="I11" s="124"/>
      <c r="J11" s="122"/>
    </row>
    <row r="12" spans="8:10" ht="15.75">
      <c r="H12" s="122"/>
      <c r="I12" s="124"/>
      <c r="J12" s="122"/>
    </row>
    <row r="13" spans="8:10" ht="14.25">
      <c r="H13" s="122"/>
      <c r="I13" s="122"/>
      <c r="J13" s="122"/>
    </row>
    <row r="14" spans="8:10" ht="14.25">
      <c r="H14" s="122"/>
      <c r="I14" s="122"/>
      <c r="J14" s="123"/>
    </row>
    <row r="15" spans="8:10" ht="14.25">
      <c r="H15" s="122"/>
      <c r="I15" s="122"/>
      <c r="J15" s="123"/>
    </row>
  </sheetData>
  <sheetProtection/>
  <mergeCells count="18">
    <mergeCell ref="E5:F5"/>
    <mergeCell ref="E9:F9"/>
    <mergeCell ref="E10:F10"/>
    <mergeCell ref="A6:B6"/>
    <mergeCell ref="A7:A8"/>
    <mergeCell ref="E6:F6"/>
    <mergeCell ref="E7:F7"/>
    <mergeCell ref="E8:F8"/>
    <mergeCell ref="D3:D4"/>
    <mergeCell ref="A1:F1"/>
    <mergeCell ref="A11:B11"/>
    <mergeCell ref="A2:B4"/>
    <mergeCell ref="A5:B5"/>
    <mergeCell ref="C2:F2"/>
    <mergeCell ref="C3:C4"/>
    <mergeCell ref="E3:F4"/>
    <mergeCell ref="A9:A10"/>
    <mergeCell ref="E11:F1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ccm</dc:creator>
  <cp:keywords/>
  <dc:description/>
  <cp:lastModifiedBy>谢书发</cp:lastModifiedBy>
  <cp:lastPrinted>2019-12-26T00:32:19Z</cp:lastPrinted>
  <dcterms:created xsi:type="dcterms:W3CDTF">2003-05-07T07:11:55Z</dcterms:created>
  <dcterms:modified xsi:type="dcterms:W3CDTF">2020-06-30T01:17:01Z</dcterms:modified>
  <cp:category/>
  <cp:version/>
  <cp:contentType/>
  <cp:contentStatus/>
</cp:coreProperties>
</file>